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020" tabRatio="909" activeTab="0"/>
  </bookViews>
  <sheets>
    <sheet name="Danh muc" sheetId="1" r:id="rId1"/>
  </sheets>
  <definedNames>
    <definedName name="_xlnm.Print_Area" localSheetId="0">'Danh muc'!$A$1:$L$61</definedName>
    <definedName name="_xlnm.Print_Titles" localSheetId="0">'Danh muc'!$3:$5</definedName>
  </definedNames>
  <calcPr fullCalcOnLoad="1"/>
</workbook>
</file>

<file path=xl/sharedStrings.xml><?xml version="1.0" encoding="utf-8"?>
<sst xmlns="http://schemas.openxmlformats.org/spreadsheetml/2006/main" count="328" uniqueCount="203">
  <si>
    <t>Chủ đầu tư</t>
  </si>
  <si>
    <t>Tên dự án</t>
  </si>
  <si>
    <t>TT</t>
  </si>
  <si>
    <t>Xã, phường, thị trấn</t>
  </si>
  <si>
    <t>Quy mô 
dự án
(m2)</t>
  </si>
  <si>
    <t>I</t>
  </si>
  <si>
    <t>Thu hồi đất trồng lúa</t>
  </si>
  <si>
    <t>Thu hồi các loại đất khác</t>
  </si>
  <si>
    <t>II</t>
  </si>
  <si>
    <t>Diện tích thu hồi đất (m2)</t>
  </si>
  <si>
    <t>Cơ sở pháp lý để triển khai dự án</t>
  </si>
  <si>
    <t>Huyện Phú Tân</t>
  </si>
  <si>
    <t>Đường dây 220kV Hồng Ngự - Châu Đốc</t>
  </si>
  <si>
    <t>Hòa Lạc, Phú Long, 
Phú Lâm</t>
  </si>
  <si>
    <t>Huyện Chợ Mới</t>
  </si>
  <si>
    <t>Trạm biến áp 220kV Chợ Mới và đường dây đấu nối</t>
  </si>
  <si>
    <t>Kiến An, Mỹ Hội Đông</t>
  </si>
  <si>
    <t>III</t>
  </si>
  <si>
    <t>Huyện An Phú</t>
  </si>
  <si>
    <t>Trường Mẫu giáo Phước Hưng điểm phụ (Phước Thạnh)</t>
  </si>
  <si>
    <t>Phước Hưng</t>
  </si>
  <si>
    <t>Trường Mẫu giáo Phước Hưng điểm phụ (Phước Hòa)</t>
  </si>
  <si>
    <t>Tạo quỹ đất đầu tư xây dựng mở rộng trụ sở Công an huyện An Phú (giai đoạn 2)</t>
  </si>
  <si>
    <t>IV</t>
  </si>
  <si>
    <t>Huyện Tri Tôn</t>
  </si>
  <si>
    <t>Cải tạo đường dây 220kV Châu Đốc - Kiên Bình 1 mạch thành 2 mạch</t>
  </si>
  <si>
    <t>Lê Trì, Ba Chúc, 
Lạc Quới, Vĩnh Phước</t>
  </si>
  <si>
    <t>V</t>
  </si>
  <si>
    <t>Huyện Châu Thành</t>
  </si>
  <si>
    <t>Đường tỉnh 941 (nối dài)</t>
  </si>
  <si>
    <t>Ban Quản lý dự án đầu tư xây dựng công trình giao thông và nông nghiệp tỉnh</t>
  </si>
  <si>
    <t>An Châu, 
Bình Hòa</t>
  </si>
  <si>
    <t>Đường dẫn vào Trường Mẫu giáo, Trường THPT Huỳnh Thị Hưởng và Trung tâm Văn hóa - Thể thao xã Hội An</t>
  </si>
  <si>
    <t>Hội An</t>
  </si>
  <si>
    <t>Trường THPT Nguyễn Bỉnh Khiêm</t>
  </si>
  <si>
    <t>An Châu</t>
  </si>
  <si>
    <t>Nâng cấp, mở rộng đường tỉnh 941 (đoạn từ cầu 16 đến ngã 3 giao nhau giữa đường 3/2 và đường Hùng Vương)</t>
  </si>
  <si>
    <t>TT. Tri Tôn</t>
  </si>
  <si>
    <t>VI</t>
  </si>
  <si>
    <t>Huyện Châu Phú</t>
  </si>
  <si>
    <t>Mục đích sử 
dụng đất</t>
  </si>
  <si>
    <t>Tổng diện tích thu hồi đất</t>
  </si>
  <si>
    <t>Trong đó:</t>
  </si>
  <si>
    <t>Căn cứ pháp lý thu hồi đất</t>
  </si>
  <si>
    <t>Nguồn vốn</t>
  </si>
  <si>
    <t>(1)</t>
  </si>
  <si>
    <t>(2)</t>
  </si>
  <si>
    <t>(3)</t>
  </si>
  <si>
    <t>(4)</t>
  </si>
  <si>
    <t>(5)</t>
  </si>
  <si>
    <t>(6)</t>
  </si>
  <si>
    <t>(7=(8)+(9)</t>
  </si>
  <si>
    <t>(8)</t>
  </si>
  <si>
    <t>(9)</t>
  </si>
  <si>
    <t>(10)</t>
  </si>
  <si>
    <t>(11)</t>
  </si>
  <si>
    <t>(12)</t>
  </si>
  <si>
    <t>Doanh 
nghiệp</t>
  </si>
  <si>
    <t>Huyện</t>
  </si>
  <si>
    <t>Tỉnh</t>
  </si>
  <si>
    <t>Ban Quản lý dự án đầu tư xây dựng khu vực huyện Chợ Mới</t>
  </si>
  <si>
    <t>Ban Quản lý dự án đầu tư xây dựng khu vực huyện An Phú</t>
  </si>
  <si>
    <t>Trung tâm Phát triển quỹ đất huyện An Phú</t>
  </si>
  <si>
    <t>TT.An Phú</t>
  </si>
  <si>
    <t>Ban Quản lý dự án đầu tư xây dựng công trình giao thông và nông nghiệp tỉnh An Giang</t>
  </si>
  <si>
    <t>TT. Tri Tôn, Núi Tô, An Tức, Lương An Trà</t>
  </si>
  <si>
    <t>Ban Quản lý dự án đầu tư xây dựng khu vực phát triển đô thị tỉnh</t>
  </si>
  <si>
    <t>Nâng cấp đường tỉnh 958 (tuyến Tri Tôn - Vàm Rầy)</t>
  </si>
  <si>
    <t>Công trình
điện lực</t>
  </si>
  <si>
    <t>Công trình
giao thông</t>
  </si>
  <si>
    <t>Cơ sở giáo dục 
và đào tạo</t>
  </si>
  <si>
    <t>Trụ sở 
cơ quan</t>
  </si>
  <si>
    <t>Thu hồi đất theo điểm b khoản 3 Điều 62 Luật Đất đai.</t>
  </si>
  <si>
    <t>Thu hồi đất theo điểm a khoản 3 Điều 62 Luật Đất đai.</t>
  </si>
  <si>
    <t>Bình Mỹ, 
Bình Thủy</t>
  </si>
  <si>
    <t>Tổng Công ty truyền tải điện quốc gia</t>
  </si>
  <si>
    <t>- Công văn số 223/VPUBND-KTN ngày 18/01/2021 của UBND tỉnh về việc thống nhất hướng tuyến Đường dây 220kV Hồng Ngự - Châu Đốc.
- Bảng đăng ký dự án có thu hồi đất năm 2022.</t>
  </si>
  <si>
    <t>- Công văn số 3106/VPUBND-KTN ngày 01/7/2020 của UBND tỉnh về việc thống nhất hướng tuyến Trạm biến áp 220kV Chợ Mới và đường dây đấu nối.
- Bảng đăng ký dự án có thu hồi đất năm 2022.</t>
  </si>
  <si>
    <t>- Quyết định số 1614/QĐ-UBND ngày 18/8/2021 của UBND huyện Chợ Mới về việc phê duyệt chủ trương đầu tư dự án Đường dẫn vào Trường Mẫu giáo, Trường THPT Huỳnh Thị Hưởng và Trung tâm Văn hóa - Thể thao xã Hội An.
- Bảng đăng ký dự án có thu hồi đất năm 2022.</t>
  </si>
  <si>
    <t>Tỉnh, huyện</t>
  </si>
  <si>
    <t>- Quyết định số 1808/QĐ-UBND ngày 02/8/2021 của UBND huyện An Phú về việc phê duyệt chủ trương đầu tư dự án Trường Mẫu giáo Phước Hưng điểm phụ (Phước Thạnh).
- Bảng đăng ký dự án có thu hồi đất năm 2022.</t>
  </si>
  <si>
    <t>- Quyết định số 2219/QĐ-UBND ngày 27/9/2021 của UBND huyện Chợ Mới về việc phê duyệt chủ trương đầu tư dự án Trường Mẫu giáo Phước Hưng điểm phụ (Phước Hòa).
- Bảng đăng ký dự án có thu hồi đất năm 2022.</t>
  </si>
  <si>
    <t>- Quyết định số 1674/QĐ-UBND ngày 21/7/2021 của UBND huyện An Phú về việc phê duyệt báo cáo đề xuất chủ trương đầu tư Dự án tạo quỹ đất đầu tư xây dựng mở rộng trụ sở Công an huyện An Phú (giai đoạn 2).
- Bảng đăng ký dự án có thu hồi đất năm 2022.</t>
  </si>
  <si>
    <t>- Công văn số 5378/VPUBND-KTN ngày 29/10/2020 của UBND tỉnh về việc thống nhất hướng tuyến công trình Cải tạo đường dây 220kV Châu Đốc - Kiên Bình 1 mạch thành 2 mạch.
- Bảng đăng ký dự án có thu hồi đất năm 2022.</t>
  </si>
  <si>
    <t>Quyết định số 1379/QĐ-UBND ngày 28/06/2021 của UBND tỉnh về việc phê duyệt chủ trương đầu tư Nâng cấp, mở rộng đường tỉnh 941 (đoạn từ cầu 16 đến ngã 3 giao nhau giữa đường 3/2 và đường Hùng Vương).
- Bảng đăng ký dự án có thu hồi đất năm 2022.</t>
  </si>
  <si>
    <t>- Nghị quyết số 25/NQ-HĐND ngày 22/07/2021 của HĐND tỉnh quyết định chủ trương đầu tư dự án nhóm B và điều chỉnh quyết định chủ trương đầu tư dự án nhóm B sử dụng vốn đầu tư công. Trong đó có dự án Nâng cấp đường tỉnh 958 (tuyến Tri Tôn - Vàm Rầy).
- Bảng đăng ký dự án có thu hồi đất năm 2022.</t>
  </si>
  <si>
    <t>Trung ương</t>
  </si>
  <si>
    <t>Trung ương,
Tỉnh</t>
  </si>
  <si>
    <t>- Nghị quyết số 25//NQ-HĐND ngày 22/7/2021 của HĐND tỉnh về việc quyết định chủ trương đầu tư dự án nhóm B và điều chỉnh quyết định chủ trương đầu tư dự án nhóm B sử dụng vốn đầu tư công. Trong đó có dự án Đường tỉnh 941 (nối dài).
- Bảng đăng ký dự án có thu hồi đất năm 2022.</t>
  </si>
  <si>
    <t>- Nghị quyết số 25/NQ-HĐND ngày 22/7/2021 của HĐND tỉnh về việc quyết định chủ trương đầu tư dự án nhóm B và điều chỉnh quyết định chủ trương đầu tư dự án nhóm B sử dụng vốn đầu tư công. Trong đó có dự án Trường THPT Nguyễn Bỉnh Khiêm.
- Bảng đăng ký dự án có thu hồi đất năm 2022.</t>
  </si>
  <si>
    <t>VII</t>
  </si>
  <si>
    <t>Thị xã Tân Châu</t>
  </si>
  <si>
    <t>Tạo quỹ đất đầu tư xây dựng Bến xe thị xã Tân Châu</t>
  </si>
  <si>
    <t>Long Phú</t>
  </si>
  <si>
    <t>Tạo quỹ đất xây dựng Tuyến dân cư Lương Định Của (nối dài)</t>
  </si>
  <si>
    <t>Long Hưng và
Long Thạnh</t>
  </si>
  <si>
    <t>Long Châu</t>
  </si>
  <si>
    <t>Tạo quỹ đất xây dựng khu dân cư Long Hưng (mở rộng)</t>
  </si>
  <si>
    <t>Ban Quản lý dự án đầu tư xây dựng khu vực thị xã Tân Châu</t>
  </si>
  <si>
    <t>Khu dân cư</t>
  </si>
  <si>
    <t>Thị xã</t>
  </si>
  <si>
    <t>- Quyết định số 14228/QĐ-UBND ngày 19/8/2021 của UBND thị xã Tân Châu về việc phê duyệt dự án Tạo quỹ đất xây dựng Bến xe thị xã Tân Châu.
- Bảng đăng ký dự án có thu hồi đất năm 2022.</t>
  </si>
  <si>
    <t>Thu hồi đất theo điểm d khoản 3 Điều 62 Luật Đất đai.</t>
  </si>
  <si>
    <t>- Quyết định số 14229/QĐ-UBND ngày 19/8/2021 của UBND thị xã Tân Châu về việc phê duyệt dự án tạo quỹ đất xây dựng Tuyến dân cư Lương Định Của (nối dài).
- Bảng đăng ký dự án có thu hồi đất năm 2022.</t>
  </si>
  <si>
    <t>- Quyết định số 14644/QĐ-UBND ngày 30/8/2021 của UBND thị xã Tân Châu về việc phê duyệt dự án Tạo quỹ đất xây dựng Khu dân cư Long Hưng (mở rộng).
- Bảng đăng ký dự án có thu hồi đất năm 2022.</t>
  </si>
  <si>
    <t>Mở rộng Trường THCS Vĩnh Thạnh Trung</t>
  </si>
  <si>
    <t>Ban Quản lý dự án đầu tư và xây dựng khu vực huyện Châu Phú</t>
  </si>
  <si>
    <t>Vĩnh Thạnh 
Trung</t>
  </si>
  <si>
    <t>Mở rộng trụ sở Huyện ủy, Hội đồng nhân dân và Ủy ban nhân dân huyện Châu Phú (giai đoạn 2)</t>
  </si>
  <si>
    <t>Cái Dầu</t>
  </si>
  <si>
    <t>- Quyết định số 1884/QĐ-UBND ngày 28/6/2021 của UBND huyện Châu Phú về việc phê duyệt chủ trương đầu tư công trình Mở rộng Trường THCS Vĩnh Thạnh Trung.
- Bảng đăng ký dự án có thu hồi đất năm 2022.</t>
  </si>
  <si>
    <t>Quyết định số 2874/QĐ-UBND ngày 28/9/2021 của UBND huyện Châu Phú về việc phê duyệt chủ trương đầu tư công trình Mở rộng trụ sở Huyện ủy, Hội đồng nhân dân và Ủy ban nhân dân huyện Châu Phú (giai đoạn 2).
- Bảng đăng ký dự án có thu hồi đất năm 2022.</t>
  </si>
  <si>
    <t>VIII</t>
  </si>
  <si>
    <t>Thành phố Châu Đốc</t>
  </si>
  <si>
    <t>Vĩnh Mỹ</t>
  </si>
  <si>
    <t>Núi Sam</t>
  </si>
  <si>
    <t>Tuyến đường vòng công viên văn hóa Núi Sam</t>
  </si>
  <si>
    <t>Ban Quản lý dự án đầu tư và xây dựng khu vực thành phố Châu Đốc</t>
  </si>
  <si>
    <t>- Nghị quyết số 25/NQ-HĐND ngày 22/7/2021 của HĐND tỉnh về việc quyết định chủ trương đầu tư dự án nhóm B và điều chỉnh quyết định chủ trương đầu tư dự án nhóm B sử dụng vốn đầu tư công. Trong đó có dự án Tuyến đường vòng công viên văn hóa Núi Sam.
- Bảng đăng ký dự án có thu hồi đất năm 2022.</t>
  </si>
  <si>
    <t>IX</t>
  </si>
  <si>
    <t>Huyện Thoại Sơn</t>
  </si>
  <si>
    <t>Xây dựng và nhân rộng mô hình "Cánh đồng lớn" tỉnh An Giang giai đoạn 2016-2020 (hạng mục cống Tám Khiết)</t>
  </si>
  <si>
    <t>Vọng Đông, 
Thoại Giang</t>
  </si>
  <si>
    <t>Trung ương,
tỉnh</t>
  </si>
  <si>
    <t>Công trình
thủy lợi</t>
  </si>
  <si>
    <t>- Quyết định số 648/QĐ-UBND ngày 29/3/2021 của UBND tỉnh về việc phê duyệt điều chỉnh (lần 4) dự án đầu tư Xây dựng và nhân rộng mô hình "Cánh đồng lớn" tỉnh An Giang giai đoạn 2016-2020, trong đó có bổ sung hạng mục cống Tám Khiết.
- Bảng đăng ký dự án có thu hồi đất năm 2022.</t>
  </si>
  <si>
    <t>Tuyến ĐH.03 (Cầu Trà Can - Bình Chánh)</t>
  </si>
  <si>
    <t>Ban Quản lý dự án đầu tư và xây dựng khu vực huyện Châu Thành</t>
  </si>
  <si>
    <t>Cần Đăng</t>
  </si>
  <si>
    <t>- Quyết định số 1866/QĐ-UBND ngày 09/8/2021 của UBND tỉnh về việc quyết định chủ trương đầu tư dự án Tuyến ĐH.03 (Cầu Trà Can - Bình Chánh).
- Bảng đăng ký dự án có thu hồi đất năm 2022.</t>
  </si>
  <si>
    <t>Tuyến ĐH.11 (cầu chợ Vàm Kinh - cầu Kênh Đứng)</t>
  </si>
  <si>
    <t>Hòa Bình
Thạnh</t>
  </si>
  <si>
    <t>- Quyết định số 1864/QĐ-UBND ngày 09/8/2021 của UBND tỉnh về việc quyết định chủ trương đầu tư dự án Tuyến ĐH.11 (cầu chợ Vàm Kinh - cầu Kênh Đứng).
- Bảng đăng ký dự án có thu hồi đất năm 2022.</t>
  </si>
  <si>
    <t>Vọng Đông</t>
  </si>
  <si>
    <t>- Quyết định số 618/QĐ-UBND ngày 26/3/2021 của UBND tỉnh về việc phê duyệt điều chỉnh (lần 2) dự án đầu tư Kiểm soát lũ vùng Tây sông Hậu, trong đó có bổ sung hạng mục Cống số 2.
- Bảng đăng ký dự án có thu hồi đất năm 2022.</t>
  </si>
  <si>
    <t>Kiểm soát lũ vùng Tây sông Hậu (hạng mục cống số 2)</t>
  </si>
  <si>
    <t>Kiểm soát lũ vùng Tây sông Hậu (hạng mục cống kênh Thanh Niên)</t>
  </si>
  <si>
    <t>Vĩnh Bình</t>
  </si>
  <si>
    <t>- Quyết định số 618/QĐ-UBND ngày 26/3/2021 của UBND tỉnh về việc phê duyệt điều chỉnh (lần 2) dự án đầu tư Kiểm soát lũ vùng Tây sông Hậu, trong đó có bổ sung hạng mục Cống kênh Thanh Niên.
- Bảng đăng ký dự án có thu hồi đất năm 2022.</t>
  </si>
  <si>
    <t>X</t>
  </si>
  <si>
    <t>Huyện Tịnh Biên</t>
  </si>
  <si>
    <t>Trường Mầm non Tuổi Ngọc điểm chính (Phú Nhứt)</t>
  </si>
  <si>
    <t>Ban Quản lý dự án đầu tư và xây dựng khu vực huyện Tịnh Biên</t>
  </si>
  <si>
    <t>An Phú</t>
  </si>
  <si>
    <t>- Quyết định số 1279/QĐ-UBND ngày 11/6/2021 của UBND tỉnh về việc quyết định chủ trương đầu tư dự án Trường Mầm non Tuổi Ngọc điểm chính (Phú Nhứt).
- Bảng đăng ký dự án có thu hồi đất năm 2022.</t>
  </si>
  <si>
    <t>Trường THCS Nguyễn Văn Trỗi</t>
  </si>
  <si>
    <t>- Quyết định số 1089/QĐ-UBND ngày 25/5/2021 của UBND tỉnh về việc quyết định chủ trương đầu tư dự án Trường THCS Nguyễn Văn Trỗi.
- Bảng đăng ký dự án có thu hồi đất năm 2022.</t>
  </si>
  <si>
    <t>A</t>
  </si>
  <si>
    <t>Thành phố Long Xuyên</t>
  </si>
  <si>
    <t>Đường dẫn vào Bệnh viện Y học cổ truyền</t>
  </si>
  <si>
    <t>Ban Quản lý dự án đầu tư và xây dựng khu vực thành phố Long Xuyên</t>
  </si>
  <si>
    <t>Bình Đức</t>
  </si>
  <si>
    <t>Tỉnh, thành phố</t>
  </si>
  <si>
    <t>- Quyết định số 1874/QĐ-UBND ngày 10/8/2021 của UBND tỉnh về việc phê duyệt chủ trương đầu tư dự án Đường dẫn vào Bệnh viện Y học cổ truyền.
- Bảng đăng ký dự án có thu hồi đất năm 2022.</t>
  </si>
  <si>
    <t>Trung ương, tỉnh</t>
  </si>
  <si>
    <t>- Nghị quyết số 25/NQ-HĐND ngày 22/7/2021 của HĐND tỉnh về việc quyết định chủ trương đầu tư dự án nhóm B và điều chỉnh quyết định chủ trương đầu tư dự án nhóm B sử dụng vốn đầu tư công, trong đó có dự án Đường tỉnh 941 (nối dài).
- Bảng đăng ký dự án có thu hồi đất năm 2022.</t>
  </si>
  <si>
    <t>Nâng cấp đường Lê Trọng Tấn (đoạn từ cầu Tầm Bót đến đường Phạm Cự Lượng)</t>
  </si>
  <si>
    <t>Mỹ Phước,
Mỹ Quý</t>
  </si>
  <si>
    <t>- Nghị quyết số 25/NQ-HĐND ngày 22/7/2021 của HĐND tỉnh về việc quyết định chủ trương đầu tư dự án nhóm B và điều chỉnh quyết định chủ trương đầu tư dự án nhóm B sử dụng vốn đầu tư công, trong đó có dự án Nâng cấp đường Lê Trọng Tấn (đoạn từ cầu Tầm Bót đến đường Phạm Cự Lượng).
- Bảng đăng ký dự án có thu hồi đất năm 2022.</t>
  </si>
  <si>
    <t>XI</t>
  </si>
  <si>
    <t>B</t>
  </si>
  <si>
    <t>Nâng cấp mở rộng đường Cái Sao - Bờ Hồ (đoan từ cầu mương sơn trắng đến cầu sắt Ba Khuỳnh)</t>
  </si>
  <si>
    <t>UBND phường Mỹ Thạnh</t>
  </si>
  <si>
    <t>Mỹ Thạnh</t>
  </si>
  <si>
    <t>Thành phố</t>
  </si>
  <si>
    <t>- Quyết định số 1248/QĐ-UBND ngày 05/4/2021 của UBND thành phố Long Xuyên về việc phê duyệt điều chỉnh, bổ sung báo cáo kinh tế kỹ thuật công trình Nâng cấp mở rộng đường Cái Sao - Bờ Hồ (đoan từ cầu mương sơn trắng đến cầu sắt Ba Khuỳnh).
- Bảng đăng ký dự án có thu hồi đất năm 2022.</t>
  </si>
  <si>
    <t>UBND thành phố Long Xuyên</t>
  </si>
  <si>
    <t>Mỹ Khánh</t>
  </si>
  <si>
    <t>Đường liên xã Mỹ Khánh (từ cầu Thông Lưu đến cầu Cái Chiêng)</t>
  </si>
  <si>
    <t>- Quyết định số 249/QĐ-UBND ngày 05/02/2021 của UBND tỉnh về việc phê duyệt điều chỉnh dự án Đường liên xã Mỹ Khánh (từ cầu Thông Lưu đến cầu Cái Chiêng).
- Bảng đăng ký dự án có thu hồi đất năm 2022.</t>
  </si>
  <si>
    <t>Xây dựng hệ thống thủy lợi công nghệ cao vùng chuyên canh cây ăn quả ấp Mỹ An 1, xã Mỹ Hòa Hưng</t>
  </si>
  <si>
    <t>Mỹ Hòa Hưng</t>
  </si>
  <si>
    <t>Đường Hồ Xuân Hương</t>
  </si>
  <si>
    <t>Mỹ Long</t>
  </si>
  <si>
    <t>Mỹ Phước,
Mỹ Hòa</t>
  </si>
  <si>
    <t>Mở rộng Khu dân cư trung tâm thương mại Vịnh Tre</t>
  </si>
  <si>
    <t>UBND huyện Châu Phú</t>
  </si>
  <si>
    <t>Khánh Hòa</t>
  </si>
  <si>
    <t>Tạo quỹ đất phía trước đồn biên phòng 933</t>
  </si>
  <si>
    <t>UBND huyện An Phú</t>
  </si>
  <si>
    <t>Long Bình</t>
  </si>
  <si>
    <t>Xây dựng hệ thống thủy lợi phục vụ sản xuất nhãn xuồng ứng dụng công nghệ cao xã Khánh Hòa</t>
  </si>
  <si>
    <t xml:space="preserve"> </t>
  </si>
  <si>
    <t>Tổng cộng (A+B): 29+9 = 38 dự án</t>
  </si>
  <si>
    <t>Tạo quỹ đất xây dựng Trại tạm giam mới thuộc Công an tỉnh An Giang</t>
  </si>
  <si>
    <t>Công an tỉnh An Giang</t>
  </si>
  <si>
    <t>Quyết định số 2484/QĐ-UBND ngày 31/12/2020 của UBND thành phố Long Xuyên về việc phê duyệt điều chỉnh, bổ sung báo cáo kinh tế kỹ thuật công trình Xây dựng hệ thống thủy lợi công nghệ cao vùng chuyên canh cây ăn quả ấp Mỹ An 1, xã Mỹ Hòa Hưng.</t>
  </si>
  <si>
    <t>Quyết định số 2097A/QĐ-UBND ngày 30/10/2019 của UBND thành phố Long Xuyên về việc phê duyệt báo cáo kinh tế kỹ thuật công trình Đường Hồ Xuân Hương.</t>
  </si>
  <si>
    <t>Công văn số 5897/VPUBND-KTTH ngày 24/11/2020 của UBND tỉnh về việc chấp thuận chủ trương tạo quỹ đất xây dựng Trại tạm giam mới thuộc Công an tỉnh An Giang trong giai đoạn 2021-2025 từ nguồn vốn ngân sách tỉnh.</t>
  </si>
  <si>
    <t>Quyết định số 2090QĐ-UBND ngày 30/10/2019 của UBND thành phố Long Xuyên phê duyệt dự án Tạo quỹ đất bổ sung Khu tái định cư Tây Đại học mở rộng.</t>
  </si>
  <si>
    <t>- Thông báo số 320/TB-VPUBND ngày 25/11/2020 của UBND tỉnh thống nhất tiếp tục thực hiện công tác bồi thường dự án Tạo quỹ đất phía trước đồn biên phòng 933.
- Quyết định số 1948/QĐ-UBND ngày 21/6/2017 của UBND tỉnh về việc phê duyệt báo cáo đề xuất chủ trương đầu tư dự án Tạo quỹ đất phía trước đồn Biên phòng 933.</t>
  </si>
  <si>
    <t>Tạo quỹ đất
xây dựng trụ sở cơ quan</t>
  </si>
  <si>
    <t>Tạo quỹ đất xây dựng khu tái định cư</t>
  </si>
  <si>
    <t>Tạo quỹ đất xây dựng trụ sở 
cơ quan</t>
  </si>
  <si>
    <t>Tạo quỹ đất xây dựng công trình
giao thông</t>
  </si>
  <si>
    <t>Tạo quỹ đất xây dựng tuyến dân cư</t>
  </si>
  <si>
    <t>Tạo quỹ đất xây dựng khu dân cư</t>
  </si>
  <si>
    <t>NHÓM DỰ ÁN THỰC HIỆN ĐẦU TƯ MỚI</t>
  </si>
  <si>
    <t>NHÓM DỰ ÁN ĐÃ ĐƯỢC HĐND TỈNH THÔNG QUA TẠI NGHỊ QUYẾT SỐ 30/2018/NQ-HĐND NGÀY 07/12/2018 BỊ HỦY BỎ VÀ ĐĂNG KÝ TRỞ LẠI NĂM 2022</t>
  </si>
  <si>
    <t>- Công văn số 990/UBND-KT ngày 19/10/2021 của UBND huyện Châu Phú về việc chấp thuận kéo dài thời gian thực hiện dự án đến hết năm 2022.
- Nghị quyết số 19/NQ-HĐND ngày 26/8/2021 của HĐND huyện Châu Phú về việc phê chuẩn dự kiến phương án phân bổ chi tiết kế hoạch đầu tư công trung hạn giai đoạn 2021-2025 (nguồn vốn đầu tư ngân sách huyện). Trong đó có phân bổ vốn cho dự án Mở rộng Khu dân cư trung tâm thương mại Vịnh Tre.</t>
  </si>
  <si>
    <t>- Quyết định số 77/QĐ-UBND ngày 14/01/2019 của UBND tỉnh phê duyệt dự án Xây dựng hệ thống thủy lợi phục vụ sản xuất nhãn xuồng ứng dụng công nghệ cao xã Khánh Hòa.
- Công văn số 5625/VPUBND-KTN ngày 20/10/2021 của UBND tỉnh về việc cho phép kéo dài thời gian thực hiện dự án đến hết năm 2022.</t>
  </si>
  <si>
    <t>Khu tái định cư Tây Đại học mở rộng</t>
  </si>
  <si>
    <r>
      <t xml:space="preserve">DANH MỤC
Dự án có thu hồi đất năm 2022
</t>
    </r>
    <r>
      <rPr>
        <i/>
        <sz val="22"/>
        <rFont val="Times New Roman"/>
        <family val="1"/>
      </rPr>
      <t>(Ban hành kèm theo Nghị quyết số 47/NQ-HĐND ngày 08/12/2021 của Hội đồng nhân dân tỉnh An Giang)</t>
    </r>
  </si>
</sst>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VND&quot;#,##0_);\(&quot;VND&quot;#,##0\)"/>
    <numFmt numFmtId="173" formatCode="&quot;VND&quot;#,##0_);[Red]\(&quot;VND&quot;#,##0\)"/>
    <numFmt numFmtId="174" formatCode="&quot;VND&quot;#,##0.00_);\(&quot;VND&quot;#,##0.00\)"/>
    <numFmt numFmtId="175" formatCode="&quot;VND&quot;#,##0.00_);[Red]\(&quot;VND&quot;#,##0.00\)"/>
    <numFmt numFmtId="176" formatCode="_(&quot;VND&quot;* #,##0_);_(&quot;VND&quot;* \(#,##0\);_(&quot;VND&quot;* &quot;-&quot;_);_(@_)"/>
    <numFmt numFmtId="177" formatCode="_(&quot;VND&quot;* #,##0.00_);_(&quot;VND&quot;* \(#,##0.00\);_(&quot;VND&quot;* &quot;-&quot;??_);_(@_)"/>
    <numFmt numFmtId="178" formatCode="0.00;[Red]0.00"/>
    <numFmt numFmtId="179" formatCode="#,##0.0"/>
    <numFmt numFmtId="180" formatCode="0.0"/>
    <numFmt numFmtId="181" formatCode="0.0000"/>
    <numFmt numFmtId="182" formatCode="0;[Red]0"/>
    <numFmt numFmtId="183" formatCode="_(* #,##0_);_(* \(#,##0\);_(* &quot;-&quot;??_);_(@_)"/>
    <numFmt numFmtId="184" formatCode="#,##0_ ;\-#,##0\ "/>
    <numFmt numFmtId="185" formatCode="0.000"/>
    <numFmt numFmtId="186" formatCode="[$-1010000]d/m/yyyy;@"/>
    <numFmt numFmtId="187" formatCode="_(* #,##0.0_);_(* \(#,##0.0\);_(* &quot;-&quot;??_);_(@_)"/>
    <numFmt numFmtId="188" formatCode="mm/yyyy"/>
    <numFmt numFmtId="189" formatCode="[$-409]dddd\,\ mmmm\ dd\,\ yyyy"/>
    <numFmt numFmtId="190" formatCode="[$-42A]dd\ mmmm\ yyyy"/>
    <numFmt numFmtId="191" formatCode="_-* #,##0\ _₫_-;\-* #,##0\ _₫_-;_-* &quot;-&quot;??\ _₫_-;_-@_-"/>
    <numFmt numFmtId="192" formatCode="0_);\(0\)"/>
    <numFmt numFmtId="193" formatCode="#,##0.000"/>
    <numFmt numFmtId="194" formatCode="#,##0;[Red]#,##0"/>
    <numFmt numFmtId="195" formatCode="0.000;[Red]0.000"/>
  </numFmts>
  <fonts count="59">
    <font>
      <sz val="10"/>
      <name val="Arial"/>
      <family val="0"/>
    </font>
    <font>
      <sz val="10"/>
      <name val="Times New Roman"/>
      <family val="1"/>
    </font>
    <font>
      <sz val="20"/>
      <name val="Times New Roman"/>
      <family val="1"/>
    </font>
    <font>
      <b/>
      <sz val="16"/>
      <name val="Times New Roman"/>
      <family val="1"/>
    </font>
    <font>
      <sz val="16"/>
      <name val="Times New Roman"/>
      <family val="1"/>
    </font>
    <font>
      <sz val="14"/>
      <name val="Times New Roman"/>
      <family val="1"/>
    </font>
    <font>
      <b/>
      <sz val="15"/>
      <name val="Times New Roman"/>
      <family val="1"/>
    </font>
    <font>
      <sz val="15"/>
      <name val="Times New Roman"/>
      <family val="1"/>
    </font>
    <font>
      <b/>
      <sz val="22"/>
      <name val="Times New Roman"/>
      <family val="1"/>
    </font>
    <font>
      <b/>
      <sz val="14"/>
      <name val="Times New Roman"/>
      <family val="1"/>
    </font>
    <font>
      <i/>
      <sz val="22"/>
      <name val="Times New Roman"/>
      <family val="1"/>
    </font>
    <font>
      <i/>
      <sz val="16"/>
      <name val="Times New Roman"/>
      <family val="1"/>
    </font>
    <font>
      <b/>
      <sz val="1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5"/>
      <name val="Cambria"/>
      <family val="1"/>
    </font>
    <font>
      <sz val="20"/>
      <color indexed="10"/>
      <name val="Times New Roman"/>
      <family val="1"/>
    </font>
    <font>
      <b/>
      <sz val="18"/>
      <name val="Cambria"/>
      <family val="1"/>
    </font>
    <font>
      <sz val="15"/>
      <color indexed="10"/>
      <name val="Times New Roman"/>
      <family val="1"/>
    </font>
    <font>
      <b/>
      <sz val="16"/>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20"/>
      <color rgb="FFFF0000"/>
      <name val="Times New Roman"/>
      <family val="1"/>
    </font>
    <font>
      <sz val="15"/>
      <color rgb="FFFF0000"/>
      <name val="Times New Roman"/>
      <family val="1"/>
    </font>
    <font>
      <b/>
      <sz val="16"/>
      <color rgb="FFFF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0" borderId="0">
      <alignment/>
      <protection/>
    </xf>
    <xf numFmtId="0" fontId="37"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64">
    <xf numFmtId="0" fontId="0" fillId="0" borderId="0" xfId="0" applyAlignment="1">
      <alignment/>
    </xf>
    <xf numFmtId="0" fontId="4" fillId="0" borderId="0" xfId="0" applyFont="1" applyFill="1" applyAlignment="1">
      <alignment horizontal="center" vertical="center"/>
    </xf>
    <xf numFmtId="0" fontId="3" fillId="0" borderId="10" xfId="0" applyFont="1" applyFill="1" applyBorder="1" applyAlignment="1">
      <alignment horizontal="center" vertical="center" wrapText="1"/>
    </xf>
    <xf numFmtId="0" fontId="11" fillId="0" borderId="10" xfId="0" applyFont="1" applyFill="1" applyBorder="1" applyAlignment="1" quotePrefix="1">
      <alignment horizontal="center" vertical="center" wrapText="1"/>
    </xf>
    <xf numFmtId="0" fontId="11" fillId="0" borderId="0" xfId="0" applyFont="1" applyFill="1" applyAlignment="1">
      <alignment horizontal="center" vertical="center"/>
    </xf>
    <xf numFmtId="0" fontId="7" fillId="0" borderId="10" xfId="0" applyFont="1" applyFill="1" applyBorder="1" applyAlignment="1">
      <alignment horizontal="center" vertical="center"/>
    </xf>
    <xf numFmtId="0" fontId="7" fillId="0" borderId="10" xfId="0" applyFont="1" applyFill="1" applyBorder="1" applyAlignment="1">
      <alignment horizontal="justify" vertical="center" wrapText="1"/>
    </xf>
    <xf numFmtId="0" fontId="7" fillId="0" borderId="10" xfId="0" applyFont="1" applyFill="1" applyBorder="1" applyAlignment="1">
      <alignment horizontal="center" vertical="center" wrapText="1"/>
    </xf>
    <xf numFmtId="179" fontId="7" fillId="0" borderId="10" xfId="0" applyNumberFormat="1" applyFont="1" applyFill="1" applyBorder="1" applyAlignment="1">
      <alignment vertical="center"/>
    </xf>
    <xf numFmtId="0" fontId="32" fillId="0" borderId="10" xfId="0" applyFont="1" applyFill="1" applyBorder="1" applyAlignment="1">
      <alignment horizontal="justify" vertical="center"/>
    </xf>
    <xf numFmtId="0" fontId="7" fillId="0" borderId="10" xfId="0" applyFont="1" applyFill="1" applyBorder="1" applyAlignment="1" quotePrefix="1">
      <alignment horizontal="justify" vertical="center" wrapText="1"/>
    </xf>
    <xf numFmtId="0" fontId="1" fillId="0" borderId="0" xfId="0" applyFont="1" applyFill="1" applyAlignment="1">
      <alignment vertical="center"/>
    </xf>
    <xf numFmtId="0" fontId="56" fillId="0" borderId="0" xfId="0" applyFont="1" applyFill="1" applyBorder="1" applyAlignment="1">
      <alignment vertical="center" wrapText="1"/>
    </xf>
    <xf numFmtId="0" fontId="6" fillId="0" borderId="10" xfId="0" applyFont="1" applyFill="1" applyBorder="1" applyAlignment="1">
      <alignment horizontal="center" vertical="center"/>
    </xf>
    <xf numFmtId="0" fontId="6" fillId="0" borderId="10" xfId="0" applyFont="1" applyFill="1" applyBorder="1" applyAlignment="1">
      <alignment vertical="center"/>
    </xf>
    <xf numFmtId="179" fontId="6" fillId="0" borderId="10" xfId="0" applyNumberFormat="1" applyFont="1" applyFill="1" applyBorder="1" applyAlignment="1">
      <alignment vertical="center"/>
    </xf>
    <xf numFmtId="0" fontId="6" fillId="0" borderId="0" xfId="0" applyFont="1" applyFill="1" applyAlignment="1">
      <alignment vertical="center"/>
    </xf>
    <xf numFmtId="0" fontId="7" fillId="0" borderId="0" xfId="0" applyFont="1" applyFill="1" applyAlignment="1">
      <alignment vertical="center"/>
    </xf>
    <xf numFmtId="0" fontId="7" fillId="0" borderId="10" xfId="0" applyFont="1" applyFill="1" applyBorder="1" applyAlignment="1">
      <alignment vertical="center"/>
    </xf>
    <xf numFmtId="0" fontId="7" fillId="0" borderId="10" xfId="0" applyFont="1" applyFill="1" applyBorder="1" applyAlignment="1">
      <alignment horizontal="justify" vertical="center" wrapText="1"/>
    </xf>
    <xf numFmtId="0" fontId="7" fillId="0" borderId="10" xfId="0" applyFont="1" applyFill="1" applyBorder="1" applyAlignment="1">
      <alignment horizontal="center" vertical="center"/>
    </xf>
    <xf numFmtId="0" fontId="7" fillId="0" borderId="10" xfId="0" applyFont="1" applyFill="1" applyBorder="1" applyAlignment="1">
      <alignment horizontal="center" vertical="center" wrapText="1"/>
    </xf>
    <xf numFmtId="179" fontId="32" fillId="0" borderId="10" xfId="0" applyNumberFormat="1" applyFont="1" applyFill="1" applyBorder="1" applyAlignment="1">
      <alignment horizontal="right" vertical="center"/>
    </xf>
    <xf numFmtId="0" fontId="7" fillId="0" borderId="10" xfId="0" applyFont="1" applyFill="1" applyBorder="1" applyAlignment="1" quotePrefix="1">
      <alignment horizontal="justify" vertical="center" wrapText="1"/>
    </xf>
    <xf numFmtId="179" fontId="32" fillId="0" borderId="10" xfId="0" applyNumberFormat="1" applyFont="1" applyFill="1" applyBorder="1" applyAlignment="1">
      <alignment horizontal="right" vertical="center"/>
    </xf>
    <xf numFmtId="0" fontId="5" fillId="0" borderId="0" xfId="0" applyFont="1" applyFill="1" applyAlignment="1">
      <alignment vertical="center"/>
    </xf>
    <xf numFmtId="0" fontId="32" fillId="0" borderId="10" xfId="0" applyFont="1" applyFill="1" applyBorder="1" applyAlignment="1">
      <alignment horizontal="justify" vertical="center"/>
    </xf>
    <xf numFmtId="0" fontId="5" fillId="0" borderId="10" xfId="0" applyFont="1" applyFill="1" applyBorder="1" applyAlignment="1">
      <alignment horizontal="center" vertical="center"/>
    </xf>
    <xf numFmtId="0" fontId="7" fillId="0" borderId="10" xfId="0" applyFont="1" applyFill="1" applyBorder="1" applyAlignment="1">
      <alignment vertical="center"/>
    </xf>
    <xf numFmtId="0" fontId="5" fillId="0" borderId="10" xfId="0" applyFont="1" applyFill="1" applyBorder="1" applyAlignment="1">
      <alignment vertical="center"/>
    </xf>
    <xf numFmtId="179" fontId="9" fillId="0" borderId="10" xfId="0" applyNumberFormat="1" applyFont="1" applyFill="1" applyBorder="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xf>
    <xf numFmtId="0" fontId="4" fillId="0" borderId="10" xfId="0" applyFont="1" applyFill="1" applyBorder="1" applyAlignment="1" quotePrefix="1">
      <alignment horizontal="center" vertical="center" wrapText="1"/>
    </xf>
    <xf numFmtId="0" fontId="4" fillId="0" borderId="0" xfId="0" applyFont="1" applyFill="1" applyAlignment="1">
      <alignment horizontal="center" vertical="center"/>
    </xf>
    <xf numFmtId="0" fontId="3" fillId="0" borderId="10" xfId="0" applyFont="1" applyFill="1" applyBorder="1" applyAlignment="1" quotePrefix="1">
      <alignment horizontal="center" vertical="center" wrapText="1"/>
    </xf>
    <xf numFmtId="0" fontId="3" fillId="0" borderId="0" xfId="0" applyFont="1" applyFill="1" applyAlignment="1">
      <alignment horizontal="center" vertical="center"/>
    </xf>
    <xf numFmtId="0" fontId="3" fillId="0" borderId="10" xfId="0" applyFont="1" applyFill="1" applyBorder="1" applyAlignment="1" quotePrefix="1">
      <alignment horizontal="left" vertical="center" wrapText="1"/>
    </xf>
    <xf numFmtId="0" fontId="32" fillId="0" borderId="10" xfId="0" applyFont="1" applyFill="1" applyBorder="1" applyAlignment="1">
      <alignment horizontal="center" vertical="center" wrapText="1"/>
    </xf>
    <xf numFmtId="0" fontId="32" fillId="0" borderId="10" xfId="0" applyFont="1" applyFill="1" applyBorder="1" applyAlignment="1">
      <alignment horizontal="center" vertical="center"/>
    </xf>
    <xf numFmtId="0" fontId="12" fillId="0" borderId="10" xfId="0" applyFont="1" applyFill="1" applyBorder="1" applyAlignment="1">
      <alignment horizontal="center" vertical="center"/>
    </xf>
    <xf numFmtId="0" fontId="12" fillId="0" borderId="10" xfId="0" applyFont="1" applyFill="1" applyBorder="1" applyAlignment="1">
      <alignment horizontal="center" vertical="center" wrapText="1"/>
    </xf>
    <xf numFmtId="179" fontId="12" fillId="0" borderId="10" xfId="0" applyNumberFormat="1" applyFont="1" applyFill="1" applyBorder="1" applyAlignment="1">
      <alignment vertical="center"/>
    </xf>
    <xf numFmtId="0" fontId="34" fillId="0" borderId="10" xfId="0" applyFont="1" applyFill="1" applyBorder="1" applyAlignment="1">
      <alignment horizontal="justify" vertical="center"/>
    </xf>
    <xf numFmtId="0" fontId="12" fillId="0" borderId="10" xfId="0" applyFont="1" applyFill="1" applyBorder="1" applyAlignment="1" quotePrefix="1">
      <alignment horizontal="justify" vertical="center" wrapText="1"/>
    </xf>
    <xf numFmtId="0" fontId="12" fillId="0" borderId="0" xfId="0" applyFont="1" applyFill="1" applyAlignment="1">
      <alignment vertical="center"/>
    </xf>
    <xf numFmtId="179" fontId="3" fillId="0" borderId="10" xfId="0" applyNumberFormat="1" applyFont="1" applyFill="1" applyBorder="1" applyAlignment="1" quotePrefix="1">
      <alignment horizontal="right" vertical="center" wrapText="1"/>
    </xf>
    <xf numFmtId="0" fontId="57" fillId="0" borderId="10" xfId="0" applyFont="1" applyFill="1" applyBorder="1" applyAlignment="1" quotePrefix="1">
      <alignment horizontal="justify" vertical="center" wrapText="1"/>
    </xf>
    <xf numFmtId="179" fontId="3" fillId="0" borderId="0" xfId="0" applyNumberFormat="1" applyFont="1" applyFill="1" applyAlignment="1">
      <alignment horizontal="center" vertical="center"/>
    </xf>
    <xf numFmtId="179" fontId="58" fillId="0" borderId="0" xfId="0" applyNumberFormat="1" applyFont="1" applyFill="1" applyAlignment="1">
      <alignment horizontal="center" vertical="center"/>
    </xf>
    <xf numFmtId="179" fontId="3" fillId="0" borderId="0" xfId="0" applyNumberFormat="1" applyFont="1" applyFill="1" applyAlignment="1">
      <alignment horizontal="center" vertical="center"/>
    </xf>
    <xf numFmtId="0" fontId="3" fillId="0" borderId="10" xfId="0" applyFont="1" applyFill="1" applyBorder="1" applyAlignment="1">
      <alignment horizontal="center" vertical="center" wrapText="1"/>
    </xf>
    <xf numFmtId="2" fontId="3" fillId="0" borderId="10" xfId="0" applyNumberFormat="1" applyFont="1" applyFill="1" applyBorder="1" applyAlignment="1">
      <alignment horizontal="center" vertical="center" wrapText="1"/>
    </xf>
    <xf numFmtId="0" fontId="3" fillId="0" borderId="11" xfId="0" applyFont="1" applyFill="1" applyBorder="1" applyAlignment="1" quotePrefix="1">
      <alignment horizontal="justify" vertical="center" wrapText="1"/>
    </xf>
    <xf numFmtId="0" fontId="3" fillId="0" borderId="12" xfId="0" applyFont="1" applyFill="1" applyBorder="1" applyAlignment="1" quotePrefix="1">
      <alignment horizontal="justify" vertical="center" wrapText="1"/>
    </xf>
    <xf numFmtId="0" fontId="3" fillId="0" borderId="13" xfId="0" applyFont="1" applyFill="1" applyBorder="1" applyAlignment="1" quotePrefix="1">
      <alignment horizontal="justify" vertical="center" wrapText="1"/>
    </xf>
    <xf numFmtId="0" fontId="3" fillId="0" borderId="11" xfId="0" applyFont="1" applyFill="1" applyBorder="1" applyAlignment="1" quotePrefix="1">
      <alignment horizontal="left" vertical="center" wrapText="1"/>
    </xf>
    <xf numFmtId="0" fontId="3" fillId="0" borderId="12" xfId="0" applyFont="1" applyFill="1" applyBorder="1" applyAlignment="1" quotePrefix="1">
      <alignment horizontal="left" vertical="center" wrapText="1"/>
    </xf>
    <xf numFmtId="0" fontId="3" fillId="0" borderId="13" xfId="0" applyFont="1" applyFill="1" applyBorder="1" applyAlignment="1" quotePrefix="1">
      <alignment horizontal="left" vertical="center" wrapText="1"/>
    </xf>
    <xf numFmtId="0" fontId="12" fillId="0" borderId="11"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2" fillId="0" borderId="0" xfId="0" applyFont="1" applyFill="1" applyBorder="1" applyAlignment="1">
      <alignment horizontal="justify" vertical="center" wrapText="1"/>
    </xf>
    <xf numFmtId="0" fontId="2" fillId="0" borderId="0" xfId="0" applyFont="1" applyFill="1" applyBorder="1" applyAlignment="1">
      <alignment horizontal="justify" vertical="center"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rmal 4" xfId="60"/>
    <cellStyle name="Note" xfId="61"/>
    <cellStyle name="Output" xfId="62"/>
    <cellStyle name="Percent"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67"/>
  <sheetViews>
    <sheetView tabSelected="1" zoomScale="50" zoomScaleNormal="50" zoomScaleSheetLayoutView="30" zoomScalePageLayoutView="40" workbookViewId="0" topLeftCell="A1">
      <selection activeCell="A1" sqref="A1:L1"/>
    </sheetView>
  </sheetViews>
  <sheetFormatPr defaultColWidth="9.140625" defaultRowHeight="12.75"/>
  <cols>
    <col min="1" max="1" width="6.7109375" style="32" customWidth="1"/>
    <col min="2" max="2" width="47.421875" style="11" customWidth="1"/>
    <col min="3" max="3" width="37.57421875" style="11" customWidth="1"/>
    <col min="4" max="4" width="20.8515625" style="32" customWidth="1"/>
    <col min="5" max="5" width="19.421875" style="32" customWidth="1"/>
    <col min="6" max="6" width="17.57421875" style="11" customWidth="1"/>
    <col min="7" max="7" width="19.28125" style="11" customWidth="1"/>
    <col min="8" max="9" width="18.57421875" style="11" customWidth="1"/>
    <col min="10" max="10" width="25.7109375" style="11" customWidth="1"/>
    <col min="11" max="11" width="53.00390625" style="11" customWidth="1"/>
    <col min="12" max="12" width="15.421875" style="32" customWidth="1"/>
    <col min="13" max="13" width="9.140625" style="11" customWidth="1"/>
    <col min="14" max="14" width="18.421875" style="11" bestFit="1" customWidth="1"/>
    <col min="15" max="15" width="24.00390625" style="11" customWidth="1"/>
    <col min="16" max="16" width="29.140625" style="11" customWidth="1"/>
    <col min="17" max="17" width="32.8515625" style="11" customWidth="1"/>
    <col min="18" max="16384" width="9.140625" style="11" customWidth="1"/>
  </cols>
  <sheetData>
    <row r="1" spans="1:12" ht="87.75" customHeight="1">
      <c r="A1" s="61" t="s">
        <v>202</v>
      </c>
      <c r="B1" s="61"/>
      <c r="C1" s="61"/>
      <c r="D1" s="61"/>
      <c r="E1" s="61"/>
      <c r="F1" s="61"/>
      <c r="G1" s="61"/>
      <c r="H1" s="61"/>
      <c r="I1" s="61"/>
      <c r="J1" s="61"/>
      <c r="K1" s="61"/>
      <c r="L1" s="61"/>
    </row>
    <row r="2" spans="1:13" ht="26.25">
      <c r="A2" s="62"/>
      <c r="B2" s="63"/>
      <c r="C2" s="63"/>
      <c r="D2" s="63"/>
      <c r="E2" s="63"/>
      <c r="F2" s="63"/>
      <c r="G2" s="63"/>
      <c r="H2" s="63"/>
      <c r="I2" s="63"/>
      <c r="J2" s="63"/>
      <c r="K2" s="63"/>
      <c r="L2" s="63"/>
      <c r="M2" s="12"/>
    </row>
    <row r="3" spans="1:12" s="1" customFormat="1" ht="39.75" customHeight="1">
      <c r="A3" s="51" t="s">
        <v>2</v>
      </c>
      <c r="B3" s="51" t="s">
        <v>1</v>
      </c>
      <c r="C3" s="51" t="s">
        <v>0</v>
      </c>
      <c r="D3" s="51" t="s">
        <v>3</v>
      </c>
      <c r="E3" s="51" t="s">
        <v>40</v>
      </c>
      <c r="F3" s="52" t="s">
        <v>4</v>
      </c>
      <c r="G3" s="51" t="s">
        <v>9</v>
      </c>
      <c r="H3" s="51"/>
      <c r="I3" s="51"/>
      <c r="J3" s="51" t="s">
        <v>43</v>
      </c>
      <c r="K3" s="51" t="s">
        <v>10</v>
      </c>
      <c r="L3" s="51" t="s">
        <v>44</v>
      </c>
    </row>
    <row r="4" spans="1:12" s="1" customFormat="1" ht="29.25" customHeight="1">
      <c r="A4" s="51"/>
      <c r="B4" s="51"/>
      <c r="C4" s="51"/>
      <c r="D4" s="51"/>
      <c r="E4" s="51"/>
      <c r="F4" s="52"/>
      <c r="G4" s="52" t="s">
        <v>41</v>
      </c>
      <c r="H4" s="51" t="s">
        <v>42</v>
      </c>
      <c r="I4" s="51"/>
      <c r="J4" s="51"/>
      <c r="K4" s="51"/>
      <c r="L4" s="51"/>
    </row>
    <row r="5" spans="1:12" s="1" customFormat="1" ht="69" customHeight="1">
      <c r="A5" s="51"/>
      <c r="B5" s="51"/>
      <c r="C5" s="51"/>
      <c r="D5" s="51"/>
      <c r="E5" s="51"/>
      <c r="F5" s="52"/>
      <c r="G5" s="52"/>
      <c r="H5" s="2" t="s">
        <v>6</v>
      </c>
      <c r="I5" s="2" t="s">
        <v>7</v>
      </c>
      <c r="J5" s="51"/>
      <c r="K5" s="51"/>
      <c r="L5" s="51"/>
    </row>
    <row r="6" spans="1:12" s="4" customFormat="1" ht="39" customHeight="1">
      <c r="A6" s="3" t="s">
        <v>45</v>
      </c>
      <c r="B6" s="3" t="s">
        <v>46</v>
      </c>
      <c r="C6" s="3" t="s">
        <v>47</v>
      </c>
      <c r="D6" s="3" t="s">
        <v>48</v>
      </c>
      <c r="E6" s="3" t="s">
        <v>49</v>
      </c>
      <c r="F6" s="3" t="s">
        <v>50</v>
      </c>
      <c r="G6" s="3" t="s">
        <v>51</v>
      </c>
      <c r="H6" s="3" t="s">
        <v>52</v>
      </c>
      <c r="I6" s="3" t="s">
        <v>53</v>
      </c>
      <c r="J6" s="3" t="s">
        <v>54</v>
      </c>
      <c r="K6" s="3" t="s">
        <v>55</v>
      </c>
      <c r="L6" s="3" t="s">
        <v>56</v>
      </c>
    </row>
    <row r="7" spans="1:12" s="36" customFormat="1" ht="51" customHeight="1">
      <c r="A7" s="35" t="s">
        <v>147</v>
      </c>
      <c r="B7" s="56" t="s">
        <v>197</v>
      </c>
      <c r="C7" s="57"/>
      <c r="D7" s="57"/>
      <c r="E7" s="58"/>
      <c r="F7" s="46">
        <f>F8+F12+F15+F19+F21+F24+F28+F32+F38+F42+F45</f>
        <v>1776609.12</v>
      </c>
      <c r="G7" s="46">
        <f>G8+G12+G15+G19+G21+G24+G28+G32+G38+G42+G45</f>
        <v>1181093.3</v>
      </c>
      <c r="H7" s="46">
        <f>H8+H12+H15+H19+H21+H24+H28+H32+H38+H42+H45</f>
        <v>490480.1</v>
      </c>
      <c r="I7" s="46">
        <f>I8+I12+I15+I19+I21+I24+I28+I32+I38+I42+I45</f>
        <v>690613.2000000001</v>
      </c>
      <c r="J7" s="35"/>
      <c r="K7" s="35"/>
      <c r="L7" s="35"/>
    </row>
    <row r="8" spans="1:17" s="36" customFormat="1" ht="48" customHeight="1">
      <c r="A8" s="35" t="s">
        <v>5</v>
      </c>
      <c r="B8" s="37" t="s">
        <v>148</v>
      </c>
      <c r="C8" s="35"/>
      <c r="D8" s="35"/>
      <c r="E8" s="35"/>
      <c r="F8" s="46">
        <f>SUM(F9:F11)</f>
        <v>435717</v>
      </c>
      <c r="G8" s="46">
        <f>SUM(G9:G11)</f>
        <v>315467</v>
      </c>
      <c r="H8" s="46">
        <f>SUM(H9:H11)</f>
        <v>108607.1</v>
      </c>
      <c r="I8" s="46">
        <f>SUM(I9:I11)</f>
        <v>206859.9</v>
      </c>
      <c r="J8" s="35"/>
      <c r="K8" s="35"/>
      <c r="L8" s="35"/>
      <c r="N8" s="48"/>
      <c r="O8" s="49"/>
      <c r="P8" s="49"/>
      <c r="Q8" s="48"/>
    </row>
    <row r="9" spans="1:17" s="34" customFormat="1" ht="144" customHeight="1">
      <c r="A9" s="33">
        <v>1</v>
      </c>
      <c r="B9" s="6" t="s">
        <v>149</v>
      </c>
      <c r="C9" s="6" t="s">
        <v>150</v>
      </c>
      <c r="D9" s="33" t="s">
        <v>151</v>
      </c>
      <c r="E9" s="33" t="s">
        <v>69</v>
      </c>
      <c r="F9" s="8">
        <v>19877</v>
      </c>
      <c r="G9" s="8">
        <v>19877</v>
      </c>
      <c r="H9" s="8">
        <v>12087.1</v>
      </c>
      <c r="I9" s="8">
        <f>G9-H9</f>
        <v>7789.9</v>
      </c>
      <c r="J9" s="9" t="s">
        <v>72</v>
      </c>
      <c r="K9" s="10" t="s">
        <v>153</v>
      </c>
      <c r="L9" s="33" t="s">
        <v>152</v>
      </c>
      <c r="N9" s="50"/>
      <c r="O9" s="50"/>
      <c r="P9" s="50"/>
      <c r="Q9" s="50"/>
    </row>
    <row r="10" spans="1:12" s="34" customFormat="1" ht="169.5" customHeight="1">
      <c r="A10" s="33">
        <v>2</v>
      </c>
      <c r="B10" s="6" t="s">
        <v>29</v>
      </c>
      <c r="C10" s="26" t="s">
        <v>64</v>
      </c>
      <c r="D10" s="33" t="s">
        <v>151</v>
      </c>
      <c r="E10" s="33" t="s">
        <v>69</v>
      </c>
      <c r="F10" s="8">
        <v>383500</v>
      </c>
      <c r="G10" s="8">
        <v>265250</v>
      </c>
      <c r="H10" s="8">
        <v>79575</v>
      </c>
      <c r="I10" s="8">
        <f>G10-H10</f>
        <v>185675</v>
      </c>
      <c r="J10" s="9" t="s">
        <v>72</v>
      </c>
      <c r="K10" s="10" t="s">
        <v>155</v>
      </c>
      <c r="L10" s="33" t="s">
        <v>154</v>
      </c>
    </row>
    <row r="11" spans="1:12" s="34" customFormat="1" ht="207" customHeight="1">
      <c r="A11" s="33">
        <v>3</v>
      </c>
      <c r="B11" s="6" t="s">
        <v>156</v>
      </c>
      <c r="C11" s="6" t="s">
        <v>150</v>
      </c>
      <c r="D11" s="33" t="s">
        <v>157</v>
      </c>
      <c r="E11" s="33" t="s">
        <v>69</v>
      </c>
      <c r="F11" s="8">
        <v>32340</v>
      </c>
      <c r="G11" s="8">
        <v>30340</v>
      </c>
      <c r="H11" s="8">
        <v>16945</v>
      </c>
      <c r="I11" s="8">
        <f>G11-H11</f>
        <v>13395</v>
      </c>
      <c r="J11" s="9" t="s">
        <v>72</v>
      </c>
      <c r="K11" s="10" t="s">
        <v>158</v>
      </c>
      <c r="L11" s="33" t="s">
        <v>154</v>
      </c>
    </row>
    <row r="12" spans="1:12" s="34" customFormat="1" ht="49.5" customHeight="1">
      <c r="A12" s="13" t="s">
        <v>8</v>
      </c>
      <c r="B12" s="14" t="s">
        <v>113</v>
      </c>
      <c r="C12" s="14"/>
      <c r="D12" s="13"/>
      <c r="E12" s="13"/>
      <c r="F12" s="15">
        <f>SUM(F13:F14)</f>
        <v>145766</v>
      </c>
      <c r="G12" s="15">
        <f>SUM(G13:G14)</f>
        <v>145766</v>
      </c>
      <c r="H12" s="15">
        <f>SUM(H13:H14)</f>
        <v>85020</v>
      </c>
      <c r="I12" s="15">
        <f>SUM(I13:I14)</f>
        <v>60746</v>
      </c>
      <c r="J12" s="15"/>
      <c r="K12" s="14"/>
      <c r="L12" s="13"/>
    </row>
    <row r="13" spans="1:12" s="34" customFormat="1" ht="129" customHeight="1">
      <c r="A13" s="5">
        <v>4</v>
      </c>
      <c r="B13" s="6" t="s">
        <v>12</v>
      </c>
      <c r="C13" s="6" t="s">
        <v>75</v>
      </c>
      <c r="D13" s="7" t="s">
        <v>114</v>
      </c>
      <c r="E13" s="7" t="s">
        <v>68</v>
      </c>
      <c r="F13" s="8">
        <v>5500</v>
      </c>
      <c r="G13" s="8">
        <v>5500</v>
      </c>
      <c r="H13" s="8">
        <v>5500</v>
      </c>
      <c r="I13" s="8">
        <v>0</v>
      </c>
      <c r="J13" s="9" t="s">
        <v>72</v>
      </c>
      <c r="K13" s="10" t="s">
        <v>76</v>
      </c>
      <c r="L13" s="7" t="s">
        <v>57</v>
      </c>
    </row>
    <row r="14" spans="1:12" s="34" customFormat="1" ht="184.5" customHeight="1">
      <c r="A14" s="5">
        <v>5</v>
      </c>
      <c r="B14" s="6" t="s">
        <v>116</v>
      </c>
      <c r="C14" s="6" t="s">
        <v>117</v>
      </c>
      <c r="D14" s="7" t="s">
        <v>115</v>
      </c>
      <c r="E14" s="7" t="s">
        <v>69</v>
      </c>
      <c r="F14" s="8">
        <v>140266</v>
      </c>
      <c r="G14" s="8">
        <v>140266</v>
      </c>
      <c r="H14" s="8">
        <v>79520</v>
      </c>
      <c r="I14" s="8">
        <f>G14-H14</f>
        <v>60746</v>
      </c>
      <c r="J14" s="9" t="s">
        <v>72</v>
      </c>
      <c r="K14" s="10" t="s">
        <v>118</v>
      </c>
      <c r="L14" s="7" t="s">
        <v>86</v>
      </c>
    </row>
    <row r="15" spans="1:12" s="34" customFormat="1" ht="52.5" customHeight="1">
      <c r="A15" s="13" t="s">
        <v>17</v>
      </c>
      <c r="B15" s="14" t="s">
        <v>91</v>
      </c>
      <c r="C15" s="29"/>
      <c r="D15" s="27"/>
      <c r="E15" s="27"/>
      <c r="F15" s="30">
        <f>SUM(F16:F18)</f>
        <v>49671</v>
      </c>
      <c r="G15" s="30">
        <f>SUM(G16:G18)</f>
        <v>25019</v>
      </c>
      <c r="H15" s="30">
        <f>SUM(H16:H18)</f>
        <v>15577</v>
      </c>
      <c r="I15" s="30">
        <f>SUM(I16:I18)</f>
        <v>9442</v>
      </c>
      <c r="J15" s="30"/>
      <c r="K15" s="29"/>
      <c r="L15" s="27"/>
    </row>
    <row r="16" spans="1:12" s="34" customFormat="1" ht="126" customHeight="1">
      <c r="A16" s="5">
        <v>6</v>
      </c>
      <c r="B16" s="19" t="s">
        <v>92</v>
      </c>
      <c r="C16" s="19" t="s">
        <v>98</v>
      </c>
      <c r="D16" s="20" t="s">
        <v>93</v>
      </c>
      <c r="E16" s="7" t="s">
        <v>194</v>
      </c>
      <c r="F16" s="8">
        <v>18870</v>
      </c>
      <c r="G16" s="8">
        <v>10730</v>
      </c>
      <c r="H16" s="8">
        <v>10730</v>
      </c>
      <c r="I16" s="8">
        <v>0</v>
      </c>
      <c r="J16" s="9" t="s">
        <v>72</v>
      </c>
      <c r="K16" s="10" t="s">
        <v>101</v>
      </c>
      <c r="L16" s="7" t="s">
        <v>100</v>
      </c>
    </row>
    <row r="17" spans="1:12" s="34" customFormat="1" ht="130.5" customHeight="1">
      <c r="A17" s="5">
        <v>7</v>
      </c>
      <c r="B17" s="19" t="s">
        <v>94</v>
      </c>
      <c r="C17" s="19" t="s">
        <v>98</v>
      </c>
      <c r="D17" s="21" t="s">
        <v>95</v>
      </c>
      <c r="E17" s="7" t="s">
        <v>195</v>
      </c>
      <c r="F17" s="8">
        <v>9442</v>
      </c>
      <c r="G17" s="8">
        <v>9442</v>
      </c>
      <c r="H17" s="8">
        <v>0</v>
      </c>
      <c r="I17" s="8">
        <v>9442</v>
      </c>
      <c r="J17" s="9" t="s">
        <v>102</v>
      </c>
      <c r="K17" s="10" t="s">
        <v>103</v>
      </c>
      <c r="L17" s="7" t="s">
        <v>100</v>
      </c>
    </row>
    <row r="18" spans="1:12" s="34" customFormat="1" ht="129" customHeight="1">
      <c r="A18" s="5">
        <v>8</v>
      </c>
      <c r="B18" s="19" t="s">
        <v>97</v>
      </c>
      <c r="C18" s="19" t="s">
        <v>98</v>
      </c>
      <c r="D18" s="20" t="s">
        <v>96</v>
      </c>
      <c r="E18" s="7" t="s">
        <v>196</v>
      </c>
      <c r="F18" s="8">
        <v>21359</v>
      </c>
      <c r="G18" s="8">
        <v>4847</v>
      </c>
      <c r="H18" s="8">
        <v>4847</v>
      </c>
      <c r="I18" s="8">
        <v>0</v>
      </c>
      <c r="J18" s="9" t="s">
        <v>102</v>
      </c>
      <c r="K18" s="10" t="s">
        <v>104</v>
      </c>
      <c r="L18" s="7" t="s">
        <v>100</v>
      </c>
    </row>
    <row r="19" spans="1:12" s="16" customFormat="1" ht="41.25" customHeight="1">
      <c r="A19" s="13" t="s">
        <v>23</v>
      </c>
      <c r="B19" s="14" t="s">
        <v>11</v>
      </c>
      <c r="C19" s="14"/>
      <c r="D19" s="13"/>
      <c r="E19" s="13"/>
      <c r="F19" s="15">
        <f>F20</f>
        <v>10000</v>
      </c>
      <c r="G19" s="15">
        <f>G20</f>
        <v>10000</v>
      </c>
      <c r="H19" s="15">
        <f>H20</f>
        <v>10000</v>
      </c>
      <c r="I19" s="15">
        <f>I20</f>
        <v>0</v>
      </c>
      <c r="J19" s="15"/>
      <c r="K19" s="14"/>
      <c r="L19" s="13"/>
    </row>
    <row r="20" spans="1:12" s="17" customFormat="1" ht="130.5" customHeight="1">
      <c r="A20" s="5">
        <v>9</v>
      </c>
      <c r="B20" s="6" t="s">
        <v>12</v>
      </c>
      <c r="C20" s="6" t="s">
        <v>75</v>
      </c>
      <c r="D20" s="7" t="s">
        <v>13</v>
      </c>
      <c r="E20" s="7" t="s">
        <v>68</v>
      </c>
      <c r="F20" s="8">
        <v>10000</v>
      </c>
      <c r="G20" s="8">
        <f aca="true" t="shared" si="0" ref="G20:G34">H20+I20</f>
        <v>10000</v>
      </c>
      <c r="H20" s="8">
        <v>10000</v>
      </c>
      <c r="I20" s="8">
        <v>0</v>
      </c>
      <c r="J20" s="9" t="s">
        <v>72</v>
      </c>
      <c r="K20" s="10" t="s">
        <v>76</v>
      </c>
      <c r="L20" s="7" t="s">
        <v>57</v>
      </c>
    </row>
    <row r="21" spans="1:12" s="17" customFormat="1" ht="40.5" customHeight="1">
      <c r="A21" s="13" t="s">
        <v>27</v>
      </c>
      <c r="B21" s="14" t="s">
        <v>14</v>
      </c>
      <c r="C21" s="18"/>
      <c r="D21" s="5"/>
      <c r="E21" s="5"/>
      <c r="F21" s="15">
        <f>SUM(F22:F23)</f>
        <v>62438</v>
      </c>
      <c r="G21" s="15">
        <f>SUM(G22:G23)</f>
        <v>62438</v>
      </c>
      <c r="H21" s="15">
        <f>SUM(H22:H23)</f>
        <v>62438</v>
      </c>
      <c r="I21" s="15">
        <f>SUM(I22:I23)</f>
        <v>0</v>
      </c>
      <c r="J21" s="15"/>
      <c r="K21" s="18"/>
      <c r="L21" s="5"/>
    </row>
    <row r="22" spans="1:12" s="17" customFormat="1" ht="139.5" customHeight="1">
      <c r="A22" s="5">
        <v>10</v>
      </c>
      <c r="B22" s="6" t="s">
        <v>15</v>
      </c>
      <c r="C22" s="6" t="s">
        <v>75</v>
      </c>
      <c r="D22" s="7" t="s">
        <v>16</v>
      </c>
      <c r="E22" s="7" t="s">
        <v>68</v>
      </c>
      <c r="F22" s="8">
        <v>58000</v>
      </c>
      <c r="G22" s="8">
        <f t="shared" si="0"/>
        <v>58000</v>
      </c>
      <c r="H22" s="8">
        <v>58000</v>
      </c>
      <c r="I22" s="8">
        <v>0</v>
      </c>
      <c r="J22" s="9" t="s">
        <v>72</v>
      </c>
      <c r="K22" s="10" t="s">
        <v>77</v>
      </c>
      <c r="L22" s="7" t="s">
        <v>57</v>
      </c>
    </row>
    <row r="23" spans="1:12" s="17" customFormat="1" ht="174.75" customHeight="1">
      <c r="A23" s="5">
        <v>11</v>
      </c>
      <c r="B23" s="19" t="s">
        <v>32</v>
      </c>
      <c r="C23" s="19" t="s">
        <v>60</v>
      </c>
      <c r="D23" s="20" t="s">
        <v>33</v>
      </c>
      <c r="E23" s="21" t="s">
        <v>69</v>
      </c>
      <c r="F23" s="22">
        <v>4438</v>
      </c>
      <c r="G23" s="8">
        <f t="shared" si="0"/>
        <v>4438</v>
      </c>
      <c r="H23" s="22">
        <v>4438</v>
      </c>
      <c r="I23" s="22">
        <v>0</v>
      </c>
      <c r="J23" s="9" t="s">
        <v>72</v>
      </c>
      <c r="K23" s="23" t="s">
        <v>78</v>
      </c>
      <c r="L23" s="5" t="s">
        <v>58</v>
      </c>
    </row>
    <row r="24" spans="1:12" s="17" customFormat="1" ht="42.75" customHeight="1">
      <c r="A24" s="13" t="s">
        <v>38</v>
      </c>
      <c r="B24" s="14" t="s">
        <v>18</v>
      </c>
      <c r="C24" s="18"/>
      <c r="D24" s="5"/>
      <c r="E24" s="5"/>
      <c r="F24" s="15">
        <f>SUM(F25:F27)</f>
        <v>42083.9</v>
      </c>
      <c r="G24" s="15">
        <f>SUM(G25:G27)</f>
        <v>13400</v>
      </c>
      <c r="H24" s="15">
        <f>SUM(H25:H27)</f>
        <v>11000</v>
      </c>
      <c r="I24" s="15">
        <f>SUM(I25:I27)</f>
        <v>2400</v>
      </c>
      <c r="J24" s="15"/>
      <c r="K24" s="18"/>
      <c r="L24" s="5"/>
    </row>
    <row r="25" spans="1:12" s="17" customFormat="1" ht="154.5" customHeight="1">
      <c r="A25" s="5">
        <v>12</v>
      </c>
      <c r="B25" s="6" t="s">
        <v>19</v>
      </c>
      <c r="C25" s="19" t="s">
        <v>61</v>
      </c>
      <c r="D25" s="5" t="s">
        <v>20</v>
      </c>
      <c r="E25" s="7" t="s">
        <v>70</v>
      </c>
      <c r="F25" s="24">
        <v>1600</v>
      </c>
      <c r="G25" s="8">
        <f t="shared" si="0"/>
        <v>1600</v>
      </c>
      <c r="H25" s="24">
        <v>0</v>
      </c>
      <c r="I25" s="24">
        <v>1600</v>
      </c>
      <c r="J25" s="9" t="s">
        <v>73</v>
      </c>
      <c r="K25" s="10" t="s">
        <v>80</v>
      </c>
      <c r="L25" s="5" t="s">
        <v>79</v>
      </c>
    </row>
    <row r="26" spans="1:12" s="17" customFormat="1" ht="153.75" customHeight="1">
      <c r="A26" s="5">
        <v>13</v>
      </c>
      <c r="B26" s="6" t="s">
        <v>21</v>
      </c>
      <c r="C26" s="19" t="s">
        <v>61</v>
      </c>
      <c r="D26" s="5" t="s">
        <v>20</v>
      </c>
      <c r="E26" s="7" t="s">
        <v>70</v>
      </c>
      <c r="F26" s="24">
        <v>1227</v>
      </c>
      <c r="G26" s="8">
        <f t="shared" si="0"/>
        <v>800</v>
      </c>
      <c r="H26" s="24">
        <v>0</v>
      </c>
      <c r="I26" s="24">
        <v>800</v>
      </c>
      <c r="J26" s="9" t="s">
        <v>73</v>
      </c>
      <c r="K26" s="10" t="s">
        <v>81</v>
      </c>
      <c r="L26" s="5" t="s">
        <v>79</v>
      </c>
    </row>
    <row r="27" spans="1:12" s="17" customFormat="1" ht="157.5" customHeight="1">
      <c r="A27" s="5">
        <v>14</v>
      </c>
      <c r="B27" s="6" t="s">
        <v>22</v>
      </c>
      <c r="C27" s="6" t="s">
        <v>62</v>
      </c>
      <c r="D27" s="5" t="s">
        <v>63</v>
      </c>
      <c r="E27" s="7" t="s">
        <v>193</v>
      </c>
      <c r="F27" s="24">
        <v>39256.9</v>
      </c>
      <c r="G27" s="8">
        <f t="shared" si="0"/>
        <v>11000</v>
      </c>
      <c r="H27" s="24">
        <v>11000</v>
      </c>
      <c r="I27" s="24">
        <v>0</v>
      </c>
      <c r="J27" s="9" t="s">
        <v>73</v>
      </c>
      <c r="K27" s="10" t="s">
        <v>82</v>
      </c>
      <c r="L27" s="5" t="s">
        <v>58</v>
      </c>
    </row>
    <row r="28" spans="1:12" s="17" customFormat="1" ht="39" customHeight="1">
      <c r="A28" s="13" t="s">
        <v>90</v>
      </c>
      <c r="B28" s="14" t="s">
        <v>24</v>
      </c>
      <c r="C28" s="18"/>
      <c r="D28" s="5"/>
      <c r="E28" s="5"/>
      <c r="F28" s="15">
        <f>SUM(F29:F31)</f>
        <v>543594.22</v>
      </c>
      <c r="G28" s="15">
        <f>SUM(G29:G31)</f>
        <v>269114.7</v>
      </c>
      <c r="H28" s="15">
        <f>SUM(H29:H31)</f>
        <v>48000</v>
      </c>
      <c r="I28" s="15">
        <f>SUM(I29:I31)</f>
        <v>221114.7</v>
      </c>
      <c r="J28" s="15"/>
      <c r="K28" s="18"/>
      <c r="L28" s="5"/>
    </row>
    <row r="29" spans="1:12" s="25" customFormat="1" ht="154.5" customHeight="1">
      <c r="A29" s="5">
        <v>15</v>
      </c>
      <c r="B29" s="6" t="s">
        <v>25</v>
      </c>
      <c r="C29" s="6" t="s">
        <v>75</v>
      </c>
      <c r="D29" s="7" t="s">
        <v>26</v>
      </c>
      <c r="E29" s="7" t="s">
        <v>68</v>
      </c>
      <c r="F29" s="24">
        <v>24000</v>
      </c>
      <c r="G29" s="8">
        <f t="shared" si="0"/>
        <v>24000</v>
      </c>
      <c r="H29" s="24">
        <v>0</v>
      </c>
      <c r="I29" s="24">
        <v>24000</v>
      </c>
      <c r="J29" s="9" t="s">
        <v>72</v>
      </c>
      <c r="K29" s="10" t="s">
        <v>83</v>
      </c>
      <c r="L29" s="7" t="s">
        <v>57</v>
      </c>
    </row>
    <row r="30" spans="1:12" s="25" customFormat="1" ht="168.75" customHeight="1">
      <c r="A30" s="5">
        <v>16</v>
      </c>
      <c r="B30" s="26" t="s">
        <v>36</v>
      </c>
      <c r="C30" s="26" t="s">
        <v>64</v>
      </c>
      <c r="D30" s="5" t="s">
        <v>37</v>
      </c>
      <c r="E30" s="21" t="s">
        <v>69</v>
      </c>
      <c r="F30" s="22">
        <v>66594.22</v>
      </c>
      <c r="G30" s="8">
        <f t="shared" si="0"/>
        <v>5114.7</v>
      </c>
      <c r="H30" s="22">
        <v>0</v>
      </c>
      <c r="I30" s="22">
        <v>5114.7</v>
      </c>
      <c r="J30" s="9" t="s">
        <v>72</v>
      </c>
      <c r="K30" s="23" t="s">
        <v>84</v>
      </c>
      <c r="L30" s="5" t="s">
        <v>59</v>
      </c>
    </row>
    <row r="31" spans="1:12" s="25" customFormat="1" ht="201.75" customHeight="1">
      <c r="A31" s="5">
        <v>17</v>
      </c>
      <c r="B31" s="26" t="s">
        <v>67</v>
      </c>
      <c r="C31" s="26" t="s">
        <v>64</v>
      </c>
      <c r="D31" s="7" t="s">
        <v>65</v>
      </c>
      <c r="E31" s="21" t="s">
        <v>69</v>
      </c>
      <c r="F31" s="22">
        <v>453000</v>
      </c>
      <c r="G31" s="8">
        <v>240000</v>
      </c>
      <c r="H31" s="22">
        <v>48000</v>
      </c>
      <c r="I31" s="22">
        <f>G31-H31</f>
        <v>192000</v>
      </c>
      <c r="J31" s="9" t="s">
        <v>72</v>
      </c>
      <c r="K31" s="23" t="s">
        <v>85</v>
      </c>
      <c r="L31" s="5" t="s">
        <v>86</v>
      </c>
    </row>
    <row r="32" spans="1:12" s="25" customFormat="1" ht="39.75" customHeight="1">
      <c r="A32" s="13" t="s">
        <v>112</v>
      </c>
      <c r="B32" s="14" t="s">
        <v>28</v>
      </c>
      <c r="C32" s="18"/>
      <c r="D32" s="5"/>
      <c r="E32" s="5"/>
      <c r="F32" s="15">
        <f>SUM(F33:F37)</f>
        <v>442627</v>
      </c>
      <c r="G32" s="15">
        <f>SUM(G33:G37)</f>
        <v>309862</v>
      </c>
      <c r="H32" s="15">
        <f>SUM(H33:H37)</f>
        <v>124080</v>
      </c>
      <c r="I32" s="15">
        <f>SUM(I33:I37)</f>
        <v>185782</v>
      </c>
      <c r="J32" s="15"/>
      <c r="K32" s="18"/>
      <c r="L32" s="5"/>
    </row>
    <row r="33" spans="1:12" s="25" customFormat="1" ht="176.25" customHeight="1">
      <c r="A33" s="5">
        <v>18</v>
      </c>
      <c r="B33" s="6" t="s">
        <v>29</v>
      </c>
      <c r="C33" s="6" t="s">
        <v>30</v>
      </c>
      <c r="D33" s="7" t="s">
        <v>31</v>
      </c>
      <c r="E33" s="21" t="s">
        <v>69</v>
      </c>
      <c r="F33" s="24">
        <v>383500</v>
      </c>
      <c r="G33" s="8">
        <v>265250</v>
      </c>
      <c r="H33" s="24">
        <v>79575</v>
      </c>
      <c r="I33" s="24">
        <f>G33-H33</f>
        <v>185675</v>
      </c>
      <c r="J33" s="9" t="s">
        <v>72</v>
      </c>
      <c r="K33" s="10" t="s">
        <v>88</v>
      </c>
      <c r="L33" s="7" t="s">
        <v>87</v>
      </c>
    </row>
    <row r="34" spans="1:12" s="25" customFormat="1" ht="192.75" customHeight="1">
      <c r="A34" s="5">
        <v>19</v>
      </c>
      <c r="B34" s="28" t="s">
        <v>34</v>
      </c>
      <c r="C34" s="19" t="s">
        <v>66</v>
      </c>
      <c r="D34" s="20" t="s">
        <v>35</v>
      </c>
      <c r="E34" s="7" t="s">
        <v>70</v>
      </c>
      <c r="F34" s="22">
        <v>16296</v>
      </c>
      <c r="G34" s="8">
        <f t="shared" si="0"/>
        <v>3900</v>
      </c>
      <c r="H34" s="22">
        <v>3793</v>
      </c>
      <c r="I34" s="22">
        <v>107</v>
      </c>
      <c r="J34" s="9" t="s">
        <v>73</v>
      </c>
      <c r="K34" s="23" t="s">
        <v>89</v>
      </c>
      <c r="L34" s="5" t="s">
        <v>59</v>
      </c>
    </row>
    <row r="35" spans="1:12" s="25" customFormat="1" ht="131.25" customHeight="1">
      <c r="A35" s="5">
        <v>20</v>
      </c>
      <c r="B35" s="19" t="s">
        <v>126</v>
      </c>
      <c r="C35" s="6" t="s">
        <v>127</v>
      </c>
      <c r="D35" s="20" t="s">
        <v>128</v>
      </c>
      <c r="E35" s="21" t="s">
        <v>69</v>
      </c>
      <c r="F35" s="22">
        <v>15000</v>
      </c>
      <c r="G35" s="22">
        <v>15000</v>
      </c>
      <c r="H35" s="22">
        <v>15000</v>
      </c>
      <c r="I35" s="22">
        <v>0</v>
      </c>
      <c r="J35" s="9" t="s">
        <v>72</v>
      </c>
      <c r="K35" s="23" t="s">
        <v>129</v>
      </c>
      <c r="L35" s="5" t="s">
        <v>79</v>
      </c>
    </row>
    <row r="36" spans="1:12" s="25" customFormat="1" ht="124.5" customHeight="1">
      <c r="A36" s="5">
        <v>21</v>
      </c>
      <c r="B36" s="19" t="s">
        <v>130</v>
      </c>
      <c r="C36" s="6" t="s">
        <v>127</v>
      </c>
      <c r="D36" s="21" t="s">
        <v>131</v>
      </c>
      <c r="E36" s="21" t="s">
        <v>69</v>
      </c>
      <c r="F36" s="22">
        <v>24000</v>
      </c>
      <c r="G36" s="8">
        <v>24000</v>
      </c>
      <c r="H36" s="22">
        <v>24000</v>
      </c>
      <c r="I36" s="22">
        <v>0</v>
      </c>
      <c r="J36" s="9" t="s">
        <v>72</v>
      </c>
      <c r="K36" s="23" t="s">
        <v>132</v>
      </c>
      <c r="L36" s="5" t="s">
        <v>79</v>
      </c>
    </row>
    <row r="37" spans="1:12" s="25" customFormat="1" ht="150" customHeight="1">
      <c r="A37" s="5">
        <v>22</v>
      </c>
      <c r="B37" s="6" t="s">
        <v>136</v>
      </c>
      <c r="C37" s="6" t="s">
        <v>30</v>
      </c>
      <c r="D37" s="7" t="s">
        <v>137</v>
      </c>
      <c r="E37" s="7" t="s">
        <v>124</v>
      </c>
      <c r="F37" s="8">
        <v>3831</v>
      </c>
      <c r="G37" s="8">
        <v>1712</v>
      </c>
      <c r="H37" s="8">
        <v>1712</v>
      </c>
      <c r="I37" s="8">
        <v>0</v>
      </c>
      <c r="J37" s="9" t="s">
        <v>72</v>
      </c>
      <c r="K37" s="10" t="s">
        <v>138</v>
      </c>
      <c r="L37" s="7" t="s">
        <v>123</v>
      </c>
    </row>
    <row r="38" spans="1:12" s="25" customFormat="1" ht="41.25" customHeight="1">
      <c r="A38" s="13" t="s">
        <v>119</v>
      </c>
      <c r="B38" s="14" t="s">
        <v>39</v>
      </c>
      <c r="C38" s="29"/>
      <c r="D38" s="27"/>
      <c r="E38" s="27"/>
      <c r="F38" s="30">
        <f>SUM(F39:F41)</f>
        <v>24552</v>
      </c>
      <c r="G38" s="30">
        <f>SUM(G39:G41)</f>
        <v>24552</v>
      </c>
      <c r="H38" s="30">
        <f>SUM(H39:H41)</f>
        <v>23511</v>
      </c>
      <c r="I38" s="30">
        <f>SUM(I39:I41)</f>
        <v>1041</v>
      </c>
      <c r="J38" s="30"/>
      <c r="K38" s="29"/>
      <c r="L38" s="27"/>
    </row>
    <row r="39" spans="1:12" s="25" customFormat="1" ht="138" customHeight="1">
      <c r="A39" s="5">
        <v>23</v>
      </c>
      <c r="B39" s="6" t="s">
        <v>15</v>
      </c>
      <c r="C39" s="6" t="s">
        <v>75</v>
      </c>
      <c r="D39" s="7" t="s">
        <v>74</v>
      </c>
      <c r="E39" s="7" t="s">
        <v>68</v>
      </c>
      <c r="F39" s="8">
        <v>4500</v>
      </c>
      <c r="G39" s="8">
        <v>4500</v>
      </c>
      <c r="H39" s="8">
        <v>4500</v>
      </c>
      <c r="I39" s="8">
        <v>0</v>
      </c>
      <c r="J39" s="9" t="s">
        <v>72</v>
      </c>
      <c r="K39" s="10" t="s">
        <v>77</v>
      </c>
      <c r="L39" s="7" t="s">
        <v>57</v>
      </c>
    </row>
    <row r="40" spans="1:12" s="25" customFormat="1" ht="138" customHeight="1">
      <c r="A40" s="5">
        <v>24</v>
      </c>
      <c r="B40" s="6" t="s">
        <v>105</v>
      </c>
      <c r="C40" s="6" t="s">
        <v>106</v>
      </c>
      <c r="D40" s="7" t="s">
        <v>107</v>
      </c>
      <c r="E40" s="7" t="s">
        <v>70</v>
      </c>
      <c r="F40" s="8">
        <v>1041</v>
      </c>
      <c r="G40" s="8">
        <v>1041</v>
      </c>
      <c r="H40" s="8">
        <v>0</v>
      </c>
      <c r="I40" s="8">
        <v>1041</v>
      </c>
      <c r="J40" s="9" t="s">
        <v>73</v>
      </c>
      <c r="K40" s="10" t="s">
        <v>110</v>
      </c>
      <c r="L40" s="7" t="s">
        <v>58</v>
      </c>
    </row>
    <row r="41" spans="1:12" s="25" customFormat="1" ht="174.75" customHeight="1">
      <c r="A41" s="5">
        <v>25</v>
      </c>
      <c r="B41" s="6" t="s">
        <v>108</v>
      </c>
      <c r="C41" s="6" t="s">
        <v>106</v>
      </c>
      <c r="D41" s="7" t="s">
        <v>109</v>
      </c>
      <c r="E41" s="7" t="s">
        <v>71</v>
      </c>
      <c r="F41" s="8">
        <v>19011</v>
      </c>
      <c r="G41" s="8">
        <v>19011</v>
      </c>
      <c r="H41" s="8">
        <v>19011</v>
      </c>
      <c r="I41" s="8">
        <v>0</v>
      </c>
      <c r="J41" s="9" t="s">
        <v>73</v>
      </c>
      <c r="K41" s="10" t="s">
        <v>111</v>
      </c>
      <c r="L41" s="7" t="s">
        <v>58</v>
      </c>
    </row>
    <row r="42" spans="1:12" ht="44.25" customHeight="1">
      <c r="A42" s="13" t="s">
        <v>139</v>
      </c>
      <c r="B42" s="14" t="s">
        <v>120</v>
      </c>
      <c r="C42" s="6"/>
      <c r="D42" s="7"/>
      <c r="E42" s="7"/>
      <c r="F42" s="15">
        <f>SUM(F43:F44)</f>
        <v>9139</v>
      </c>
      <c r="G42" s="15">
        <f>SUM(G43:G44)</f>
        <v>2541</v>
      </c>
      <c r="H42" s="15">
        <f>SUM(H43:H44)</f>
        <v>2247</v>
      </c>
      <c r="I42" s="15">
        <f>SUM(I43:I44)</f>
        <v>294</v>
      </c>
      <c r="J42" s="9"/>
      <c r="K42" s="10"/>
      <c r="L42" s="7"/>
    </row>
    <row r="43" spans="1:12" ht="175.5" customHeight="1">
      <c r="A43" s="5">
        <v>26</v>
      </c>
      <c r="B43" s="6" t="s">
        <v>121</v>
      </c>
      <c r="C43" s="6" t="s">
        <v>30</v>
      </c>
      <c r="D43" s="7" t="s">
        <v>122</v>
      </c>
      <c r="E43" s="7" t="s">
        <v>124</v>
      </c>
      <c r="F43" s="8">
        <v>2000</v>
      </c>
      <c r="G43" s="8">
        <v>635</v>
      </c>
      <c r="H43" s="8">
        <v>341</v>
      </c>
      <c r="I43" s="8">
        <f>G43-H43</f>
        <v>294</v>
      </c>
      <c r="J43" s="9" t="s">
        <v>72</v>
      </c>
      <c r="K43" s="10" t="s">
        <v>125</v>
      </c>
      <c r="L43" s="7" t="s">
        <v>123</v>
      </c>
    </row>
    <row r="44" spans="1:12" s="31" customFormat="1" ht="171.75" customHeight="1">
      <c r="A44" s="5">
        <v>27</v>
      </c>
      <c r="B44" s="6" t="s">
        <v>135</v>
      </c>
      <c r="C44" s="6" t="s">
        <v>30</v>
      </c>
      <c r="D44" s="7" t="s">
        <v>133</v>
      </c>
      <c r="E44" s="7" t="s">
        <v>124</v>
      </c>
      <c r="F44" s="8">
        <v>7139</v>
      </c>
      <c r="G44" s="8">
        <v>1906</v>
      </c>
      <c r="H44" s="8">
        <v>1906</v>
      </c>
      <c r="I44" s="8">
        <v>0</v>
      </c>
      <c r="J44" s="9" t="s">
        <v>72</v>
      </c>
      <c r="K44" s="10" t="s">
        <v>134</v>
      </c>
      <c r="L44" s="7" t="s">
        <v>123</v>
      </c>
    </row>
    <row r="45" spans="1:12" ht="48" customHeight="1">
      <c r="A45" s="13" t="s">
        <v>159</v>
      </c>
      <c r="B45" s="14" t="s">
        <v>140</v>
      </c>
      <c r="C45" s="6"/>
      <c r="D45" s="7"/>
      <c r="E45" s="7"/>
      <c r="F45" s="15">
        <f>SUM(F46:F47)</f>
        <v>11021</v>
      </c>
      <c r="G45" s="15">
        <f>SUM(G46:G47)</f>
        <v>2933.6</v>
      </c>
      <c r="H45" s="15">
        <f>SUM(H46:H47)</f>
        <v>0</v>
      </c>
      <c r="I45" s="15">
        <f>SUM(I46:I47)</f>
        <v>2933.6</v>
      </c>
      <c r="J45" s="9"/>
      <c r="K45" s="10"/>
      <c r="L45" s="7"/>
    </row>
    <row r="46" spans="1:12" ht="147" customHeight="1">
      <c r="A46" s="5">
        <v>28</v>
      </c>
      <c r="B46" s="6" t="s">
        <v>141</v>
      </c>
      <c r="C46" s="6" t="s">
        <v>142</v>
      </c>
      <c r="D46" s="7" t="s">
        <v>143</v>
      </c>
      <c r="E46" s="7" t="s">
        <v>70</v>
      </c>
      <c r="F46" s="8">
        <v>4914</v>
      </c>
      <c r="G46" s="8">
        <v>1300</v>
      </c>
      <c r="H46" s="8">
        <v>0</v>
      </c>
      <c r="I46" s="8">
        <v>1300</v>
      </c>
      <c r="J46" s="9" t="s">
        <v>73</v>
      </c>
      <c r="K46" s="10" t="s">
        <v>144</v>
      </c>
      <c r="L46" s="7" t="s">
        <v>79</v>
      </c>
    </row>
    <row r="47" spans="1:12" ht="134.25" customHeight="1">
      <c r="A47" s="5">
        <v>29</v>
      </c>
      <c r="B47" s="6" t="s">
        <v>145</v>
      </c>
      <c r="C47" s="6" t="s">
        <v>142</v>
      </c>
      <c r="D47" s="7" t="s">
        <v>143</v>
      </c>
      <c r="E47" s="7" t="s">
        <v>70</v>
      </c>
      <c r="F47" s="8">
        <v>6107</v>
      </c>
      <c r="G47" s="8">
        <v>1633.6</v>
      </c>
      <c r="H47" s="8">
        <v>0</v>
      </c>
      <c r="I47" s="8">
        <v>1633.6</v>
      </c>
      <c r="J47" s="9" t="s">
        <v>73</v>
      </c>
      <c r="K47" s="10" t="s">
        <v>146</v>
      </c>
      <c r="L47" s="7" t="s">
        <v>79</v>
      </c>
    </row>
    <row r="48" spans="1:12" ht="62.25" customHeight="1">
      <c r="A48" s="35" t="s">
        <v>160</v>
      </c>
      <c r="B48" s="53" t="s">
        <v>198</v>
      </c>
      <c r="C48" s="54"/>
      <c r="D48" s="54"/>
      <c r="E48" s="55"/>
      <c r="F48" s="15">
        <f>F49+F56+F59</f>
        <v>216895.8</v>
      </c>
      <c r="G48" s="15">
        <f>G49+G56+G59</f>
        <v>169323.4</v>
      </c>
      <c r="H48" s="15">
        <f>H49+H56+H59</f>
        <v>121241</v>
      </c>
      <c r="I48" s="15">
        <f>I49+I56+I59</f>
        <v>48082.4</v>
      </c>
      <c r="J48" s="9" t="s">
        <v>182</v>
      </c>
      <c r="K48" s="10"/>
      <c r="L48" s="7"/>
    </row>
    <row r="49" spans="1:12" ht="48" customHeight="1">
      <c r="A49" s="35" t="s">
        <v>5</v>
      </c>
      <c r="B49" s="37" t="s">
        <v>148</v>
      </c>
      <c r="C49" s="6"/>
      <c r="D49" s="7"/>
      <c r="E49" s="7"/>
      <c r="F49" s="15">
        <f>SUM(F50:F55)</f>
        <v>195295.8</v>
      </c>
      <c r="G49" s="15">
        <f>SUM(G50:G55)</f>
        <v>147723.4</v>
      </c>
      <c r="H49" s="15">
        <f>SUM(H50:H55)</f>
        <v>104016</v>
      </c>
      <c r="I49" s="15">
        <f>SUM(I50:I55)</f>
        <v>43707.4</v>
      </c>
      <c r="J49" s="9"/>
      <c r="K49" s="10"/>
      <c r="L49" s="7"/>
    </row>
    <row r="50" spans="1:12" ht="182.25" customHeight="1">
      <c r="A50" s="5">
        <v>1</v>
      </c>
      <c r="B50" s="6" t="s">
        <v>161</v>
      </c>
      <c r="C50" s="6" t="s">
        <v>162</v>
      </c>
      <c r="D50" s="7" t="s">
        <v>163</v>
      </c>
      <c r="E50" s="21" t="s">
        <v>69</v>
      </c>
      <c r="F50" s="8">
        <v>8920.7</v>
      </c>
      <c r="G50" s="8">
        <v>3480</v>
      </c>
      <c r="H50" s="8">
        <v>0</v>
      </c>
      <c r="I50" s="8">
        <v>3480</v>
      </c>
      <c r="J50" s="9" t="s">
        <v>72</v>
      </c>
      <c r="K50" s="10" t="s">
        <v>165</v>
      </c>
      <c r="L50" s="7" t="s">
        <v>164</v>
      </c>
    </row>
    <row r="51" spans="1:12" ht="151.5" customHeight="1">
      <c r="A51" s="5">
        <v>2</v>
      </c>
      <c r="B51" s="6" t="s">
        <v>168</v>
      </c>
      <c r="C51" s="6" t="s">
        <v>166</v>
      </c>
      <c r="D51" s="7" t="s">
        <v>167</v>
      </c>
      <c r="E51" s="21" t="s">
        <v>69</v>
      </c>
      <c r="F51" s="8">
        <v>52359.1</v>
      </c>
      <c r="G51" s="8">
        <v>10227.4</v>
      </c>
      <c r="H51" s="8">
        <v>0</v>
      </c>
      <c r="I51" s="8">
        <v>10227.4</v>
      </c>
      <c r="J51" s="9" t="s">
        <v>72</v>
      </c>
      <c r="K51" s="10" t="s">
        <v>169</v>
      </c>
      <c r="L51" s="7" t="s">
        <v>152</v>
      </c>
    </row>
    <row r="52" spans="1:12" ht="156" customHeight="1">
      <c r="A52" s="5">
        <v>3</v>
      </c>
      <c r="B52" s="9" t="s">
        <v>170</v>
      </c>
      <c r="C52" s="9" t="s">
        <v>166</v>
      </c>
      <c r="D52" s="38" t="s">
        <v>171</v>
      </c>
      <c r="E52" s="7" t="s">
        <v>124</v>
      </c>
      <c r="F52" s="24">
        <v>3600</v>
      </c>
      <c r="G52" s="24">
        <v>3600</v>
      </c>
      <c r="H52" s="24">
        <v>3600</v>
      </c>
      <c r="I52" s="8">
        <v>0</v>
      </c>
      <c r="J52" s="9" t="s">
        <v>72</v>
      </c>
      <c r="K52" s="10" t="s">
        <v>186</v>
      </c>
      <c r="L52" s="7" t="s">
        <v>59</v>
      </c>
    </row>
    <row r="53" spans="1:12" ht="102" customHeight="1">
      <c r="A53" s="5">
        <v>4</v>
      </c>
      <c r="B53" s="9" t="s">
        <v>172</v>
      </c>
      <c r="C53" s="9" t="s">
        <v>166</v>
      </c>
      <c r="D53" s="38" t="s">
        <v>173</v>
      </c>
      <c r="E53" s="21" t="s">
        <v>69</v>
      </c>
      <c r="F53" s="24">
        <v>1416</v>
      </c>
      <c r="G53" s="24">
        <v>1416</v>
      </c>
      <c r="H53" s="24">
        <v>1416</v>
      </c>
      <c r="I53" s="8">
        <v>0</v>
      </c>
      <c r="J53" s="9" t="s">
        <v>72</v>
      </c>
      <c r="K53" s="10" t="s">
        <v>187</v>
      </c>
      <c r="L53" s="7" t="s">
        <v>164</v>
      </c>
    </row>
    <row r="54" spans="1:12" ht="102" customHeight="1">
      <c r="A54" s="5">
        <v>5</v>
      </c>
      <c r="B54" s="9" t="s">
        <v>201</v>
      </c>
      <c r="C54" s="9" t="s">
        <v>166</v>
      </c>
      <c r="D54" s="38" t="s">
        <v>174</v>
      </c>
      <c r="E54" s="21" t="s">
        <v>192</v>
      </c>
      <c r="F54" s="24">
        <v>30000</v>
      </c>
      <c r="G54" s="24">
        <v>30000</v>
      </c>
      <c r="H54" s="8">
        <v>0</v>
      </c>
      <c r="I54" s="24">
        <v>30000</v>
      </c>
      <c r="J54" s="9" t="s">
        <v>102</v>
      </c>
      <c r="K54" s="10" t="s">
        <v>189</v>
      </c>
      <c r="L54" s="7" t="s">
        <v>152</v>
      </c>
    </row>
    <row r="55" spans="1:12" ht="130.5" customHeight="1">
      <c r="A55" s="5">
        <v>6</v>
      </c>
      <c r="B55" s="9" t="s">
        <v>184</v>
      </c>
      <c r="C55" s="9" t="s">
        <v>185</v>
      </c>
      <c r="D55" s="38" t="s">
        <v>151</v>
      </c>
      <c r="E55" s="21" t="s">
        <v>191</v>
      </c>
      <c r="F55" s="24">
        <v>99000</v>
      </c>
      <c r="G55" s="24">
        <v>99000</v>
      </c>
      <c r="H55" s="24">
        <v>99000</v>
      </c>
      <c r="I55" s="24">
        <v>0</v>
      </c>
      <c r="J55" s="9" t="s">
        <v>73</v>
      </c>
      <c r="K55" s="10" t="s">
        <v>188</v>
      </c>
      <c r="L55" s="7" t="s">
        <v>59</v>
      </c>
    </row>
    <row r="56" spans="1:12" ht="48" customHeight="1">
      <c r="A56" s="35" t="s">
        <v>8</v>
      </c>
      <c r="B56" s="37" t="s">
        <v>39</v>
      </c>
      <c r="C56" s="6"/>
      <c r="D56" s="7"/>
      <c r="E56" s="21"/>
      <c r="F56" s="15">
        <f>SUM(F57:F58)</f>
        <v>20737</v>
      </c>
      <c r="G56" s="15">
        <f>SUM(G57:G58)</f>
        <v>20737</v>
      </c>
      <c r="H56" s="15">
        <f>SUM(H57:H58)</f>
        <v>17225</v>
      </c>
      <c r="I56" s="15">
        <f>SUM(I57:I58)</f>
        <v>3512</v>
      </c>
      <c r="J56" s="9"/>
      <c r="K56" s="47"/>
      <c r="L56" s="7"/>
    </row>
    <row r="57" spans="1:12" ht="252" customHeight="1">
      <c r="A57" s="5">
        <v>7</v>
      </c>
      <c r="B57" s="9" t="s">
        <v>175</v>
      </c>
      <c r="C57" s="9" t="s">
        <v>176</v>
      </c>
      <c r="D57" s="38" t="s">
        <v>107</v>
      </c>
      <c r="E57" s="21" t="s">
        <v>99</v>
      </c>
      <c r="F57" s="24">
        <v>8737</v>
      </c>
      <c r="G57" s="24">
        <v>8737</v>
      </c>
      <c r="H57" s="24">
        <v>5225</v>
      </c>
      <c r="I57" s="8">
        <f>G57-H57</f>
        <v>3512</v>
      </c>
      <c r="J57" s="9" t="s">
        <v>102</v>
      </c>
      <c r="K57" s="10" t="s">
        <v>199</v>
      </c>
      <c r="L57" s="7" t="s">
        <v>58</v>
      </c>
    </row>
    <row r="58" spans="1:12" ht="208.5" customHeight="1">
      <c r="A58" s="5">
        <v>8</v>
      </c>
      <c r="B58" s="9" t="s">
        <v>181</v>
      </c>
      <c r="C58" s="9" t="s">
        <v>176</v>
      </c>
      <c r="D58" s="39" t="s">
        <v>177</v>
      </c>
      <c r="E58" s="7" t="s">
        <v>124</v>
      </c>
      <c r="F58" s="24">
        <v>12000</v>
      </c>
      <c r="G58" s="24">
        <v>12000</v>
      </c>
      <c r="H58" s="24">
        <v>12000</v>
      </c>
      <c r="I58" s="8">
        <f>G58-H58</f>
        <v>0</v>
      </c>
      <c r="J58" s="9" t="s">
        <v>72</v>
      </c>
      <c r="K58" s="10" t="s">
        <v>200</v>
      </c>
      <c r="L58" s="7" t="s">
        <v>79</v>
      </c>
    </row>
    <row r="59" spans="1:12" ht="52.5" customHeight="1">
      <c r="A59" s="35" t="s">
        <v>17</v>
      </c>
      <c r="B59" s="37" t="s">
        <v>18</v>
      </c>
      <c r="C59" s="6"/>
      <c r="D59" s="7"/>
      <c r="E59" s="21"/>
      <c r="F59" s="15">
        <f>F60</f>
        <v>863</v>
      </c>
      <c r="G59" s="15">
        <f>G60</f>
        <v>863</v>
      </c>
      <c r="H59" s="15">
        <f>H60</f>
        <v>0</v>
      </c>
      <c r="I59" s="15">
        <f>I60</f>
        <v>863</v>
      </c>
      <c r="J59" s="9"/>
      <c r="K59" s="47"/>
      <c r="L59" s="7"/>
    </row>
    <row r="60" spans="1:12" ht="174" customHeight="1">
      <c r="A60" s="5">
        <v>9</v>
      </c>
      <c r="B60" s="9" t="s">
        <v>178</v>
      </c>
      <c r="C60" s="9" t="s">
        <v>179</v>
      </c>
      <c r="D60" s="38" t="s">
        <v>180</v>
      </c>
      <c r="E60" s="21" t="s">
        <v>193</v>
      </c>
      <c r="F60" s="24">
        <v>863</v>
      </c>
      <c r="G60" s="24">
        <v>863</v>
      </c>
      <c r="H60" s="8">
        <v>0</v>
      </c>
      <c r="I60" s="24">
        <v>863</v>
      </c>
      <c r="J60" s="9" t="s">
        <v>73</v>
      </c>
      <c r="K60" s="10" t="s">
        <v>190</v>
      </c>
      <c r="L60" s="7" t="s">
        <v>59</v>
      </c>
    </row>
    <row r="61" spans="1:12" s="45" customFormat="1" ht="60" customHeight="1">
      <c r="A61" s="40"/>
      <c r="B61" s="59" t="s">
        <v>183</v>
      </c>
      <c r="C61" s="60"/>
      <c r="D61" s="41"/>
      <c r="E61" s="41"/>
      <c r="F61" s="42">
        <f>F7+F48</f>
        <v>1993504.9200000002</v>
      </c>
      <c r="G61" s="42">
        <f>G7+G48</f>
        <v>1350416.7</v>
      </c>
      <c r="H61" s="42">
        <f>H7+H48</f>
        <v>611721.1</v>
      </c>
      <c r="I61" s="42">
        <f>I7+I48</f>
        <v>738695.6000000001</v>
      </c>
      <c r="J61" s="43"/>
      <c r="K61" s="44"/>
      <c r="L61" s="41"/>
    </row>
    <row r="67" ht="12.75">
      <c r="H67" s="11" t="s">
        <v>182</v>
      </c>
    </row>
  </sheetData>
  <sheetProtection/>
  <mergeCells count="17">
    <mergeCell ref="B61:C61"/>
    <mergeCell ref="A3:A5"/>
    <mergeCell ref="A1:L1"/>
    <mergeCell ref="A2:L2"/>
    <mergeCell ref="K3:K5"/>
    <mergeCell ref="L3:L5"/>
    <mergeCell ref="J3:J5"/>
    <mergeCell ref="G3:I3"/>
    <mergeCell ref="E3:E5"/>
    <mergeCell ref="G4:G5"/>
    <mergeCell ref="H4:I4"/>
    <mergeCell ref="F3:F5"/>
    <mergeCell ref="D3:D5"/>
    <mergeCell ref="C3:C5"/>
    <mergeCell ref="B3:B5"/>
    <mergeCell ref="B48:E48"/>
    <mergeCell ref="B7:E7"/>
  </mergeCells>
  <printOptions/>
  <pageMargins left="0.4" right="0.2" top="0.590551181102362" bottom="0.393700787401575" header="0" footer="0"/>
  <pageSetup horizontalDpi="600" verticalDpi="600" orientation="landscape" paperSize="9" scale="48" r:id="rId1"/>
  <headerFooter>
    <oddFooter>&amp;C&amp;"+,thường"&amp;18&amp;P</oddFooter>
  </headerFooter>
  <ignoredErrors>
    <ignoredError sqref="G24 G21 G28 I32"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Thuan DD</dc:creator>
  <cp:keywords/>
  <dc:description/>
  <cp:lastModifiedBy>Admin</cp:lastModifiedBy>
  <cp:lastPrinted>2021-12-09T07:29:05Z</cp:lastPrinted>
  <dcterms:created xsi:type="dcterms:W3CDTF">2014-11-06T00:04:53Z</dcterms:created>
  <dcterms:modified xsi:type="dcterms:W3CDTF">2021-12-09T07:30:45Z</dcterms:modified>
  <cp:category/>
  <cp:version/>
  <cp:contentType/>
  <cp:contentStatus/>
</cp:coreProperties>
</file>